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nieszka Popek\Desktop\SENAT dobry 17.07.2024\16 Dietetyka\"/>
    </mc:Choice>
  </mc:AlternateContent>
  <bookViews>
    <workbookView xWindow="1140" yWindow="825" windowWidth="16695" windowHeight="9975" tabRatio="500"/>
  </bookViews>
  <sheets>
    <sheet name="harmonogram poziom" sheetId="1" r:id="rId1"/>
  </sheets>
  <definedNames>
    <definedName name="__xlnm_Print_Area" localSheetId="0">'harmonogram poziom'!$B$4:$BB$98</definedName>
    <definedName name="__xlnm_Print_Titles" localSheetId="0">'harmonogram poziom'!$6:$7</definedName>
    <definedName name="Print_Titles_0" localSheetId="0">'harmonogram poziom'!$6:$7</definedName>
    <definedName name="Print_Titles_0_0" localSheetId="0">'harmonogram poziom'!$6:$7</definedName>
    <definedName name="Print_Titles_0_0_0" localSheetId="0">'harmonogram poziom'!$6:$7</definedName>
    <definedName name="Print_Titles_0_0_0_0" localSheetId="0">'harmonogram poziom'!$6:$7</definedName>
    <definedName name="Print_Titles_0_0_0_0_0" localSheetId="0">'harmonogram poziom'!$6:$7</definedName>
    <definedName name="_xlnm.Print_Titles" localSheetId="0">'harmonogram poziom'!$6:$7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89" i="1" l="1"/>
  <c r="M89" i="1"/>
  <c r="T90" i="1"/>
  <c r="AA90" i="1"/>
  <c r="AH90" i="1"/>
  <c r="AO90" i="1"/>
  <c r="AO91" i="1" s="1"/>
  <c r="AV90" i="1"/>
  <c r="M90" i="1"/>
  <c r="AA89" i="1"/>
  <c r="AH89" i="1"/>
  <c r="AO89" i="1"/>
  <c r="AV89" i="1"/>
  <c r="M98" i="1" l="1"/>
  <c r="AA91" i="1"/>
  <c r="M91" i="1"/>
  <c r="BA84" i="1" l="1"/>
  <c r="BB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AG84" i="1"/>
  <c r="AF84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E10" i="1"/>
  <c r="F10" i="1"/>
  <c r="G10" i="1"/>
  <c r="H10" i="1"/>
  <c r="I10" i="1"/>
  <c r="J10" i="1"/>
  <c r="K10" i="1"/>
  <c r="E11" i="1"/>
  <c r="F11" i="1"/>
  <c r="G11" i="1"/>
  <c r="H11" i="1"/>
  <c r="I11" i="1"/>
  <c r="J11" i="1"/>
  <c r="K11" i="1"/>
  <c r="E12" i="1"/>
  <c r="F12" i="1"/>
  <c r="G12" i="1"/>
  <c r="H12" i="1"/>
  <c r="I12" i="1"/>
  <c r="J12" i="1"/>
  <c r="K12" i="1"/>
  <c r="E13" i="1"/>
  <c r="F13" i="1"/>
  <c r="G13" i="1"/>
  <c r="H13" i="1"/>
  <c r="I13" i="1"/>
  <c r="J13" i="1"/>
  <c r="K13" i="1"/>
  <c r="E14" i="1"/>
  <c r="F14" i="1"/>
  <c r="G14" i="1"/>
  <c r="H14" i="1"/>
  <c r="I14" i="1"/>
  <c r="J14" i="1"/>
  <c r="K14" i="1"/>
  <c r="E15" i="1"/>
  <c r="F15" i="1"/>
  <c r="G15" i="1"/>
  <c r="H15" i="1"/>
  <c r="I15" i="1"/>
  <c r="J15" i="1"/>
  <c r="K15" i="1"/>
  <c r="E16" i="1"/>
  <c r="F16" i="1"/>
  <c r="G16" i="1"/>
  <c r="H16" i="1"/>
  <c r="I16" i="1"/>
  <c r="J16" i="1"/>
  <c r="K16" i="1"/>
  <c r="E19" i="1"/>
  <c r="F19" i="1"/>
  <c r="G19" i="1"/>
  <c r="H19" i="1"/>
  <c r="I19" i="1"/>
  <c r="J19" i="1"/>
  <c r="K19" i="1"/>
  <c r="E20" i="1"/>
  <c r="F20" i="1"/>
  <c r="G20" i="1"/>
  <c r="H20" i="1"/>
  <c r="I20" i="1"/>
  <c r="J20" i="1"/>
  <c r="K20" i="1"/>
  <c r="E21" i="1"/>
  <c r="F21" i="1"/>
  <c r="G21" i="1"/>
  <c r="H21" i="1"/>
  <c r="I21" i="1"/>
  <c r="J21" i="1"/>
  <c r="K21" i="1"/>
  <c r="E22" i="1"/>
  <c r="F22" i="1"/>
  <c r="G22" i="1"/>
  <c r="H22" i="1"/>
  <c r="I22" i="1"/>
  <c r="J22" i="1"/>
  <c r="K22" i="1"/>
  <c r="E23" i="1"/>
  <c r="F23" i="1"/>
  <c r="I23" i="1"/>
  <c r="J23" i="1"/>
  <c r="K23" i="1"/>
  <c r="E24" i="1"/>
  <c r="F24" i="1"/>
  <c r="G24" i="1"/>
  <c r="H24" i="1"/>
  <c r="I24" i="1"/>
  <c r="J24" i="1"/>
  <c r="K24" i="1"/>
  <c r="E25" i="1"/>
  <c r="F25" i="1"/>
  <c r="G25" i="1"/>
  <c r="H25" i="1"/>
  <c r="I25" i="1"/>
  <c r="J25" i="1"/>
  <c r="K25" i="1"/>
  <c r="E26" i="1"/>
  <c r="F26" i="1"/>
  <c r="G26" i="1"/>
  <c r="H26" i="1"/>
  <c r="I26" i="1"/>
  <c r="J26" i="1"/>
  <c r="K26" i="1"/>
  <c r="E27" i="1"/>
  <c r="F27" i="1"/>
  <c r="G27" i="1"/>
  <c r="H27" i="1"/>
  <c r="I27" i="1"/>
  <c r="J27" i="1"/>
  <c r="K27" i="1"/>
  <c r="E28" i="1"/>
  <c r="F28" i="1"/>
  <c r="G28" i="1"/>
  <c r="H28" i="1"/>
  <c r="I28" i="1"/>
  <c r="J28" i="1"/>
  <c r="K28" i="1"/>
  <c r="E29" i="1"/>
  <c r="F29" i="1"/>
  <c r="G29" i="1"/>
  <c r="H29" i="1"/>
  <c r="I29" i="1"/>
  <c r="J29" i="1"/>
  <c r="K29" i="1"/>
  <c r="E30" i="1"/>
  <c r="F30" i="1"/>
  <c r="G30" i="1"/>
  <c r="H30" i="1"/>
  <c r="I30" i="1"/>
  <c r="J30" i="1"/>
  <c r="K30" i="1"/>
  <c r="E33" i="1"/>
  <c r="F33" i="1"/>
  <c r="G33" i="1"/>
  <c r="H33" i="1"/>
  <c r="I33" i="1"/>
  <c r="J33" i="1"/>
  <c r="K33" i="1"/>
  <c r="E34" i="1"/>
  <c r="F34" i="1"/>
  <c r="G34" i="1"/>
  <c r="H34" i="1"/>
  <c r="I34" i="1"/>
  <c r="J34" i="1"/>
  <c r="K34" i="1"/>
  <c r="E35" i="1"/>
  <c r="F35" i="1"/>
  <c r="G35" i="1"/>
  <c r="H35" i="1"/>
  <c r="I35" i="1"/>
  <c r="J35" i="1"/>
  <c r="K35" i="1"/>
  <c r="E36" i="1"/>
  <c r="F36" i="1"/>
  <c r="G36" i="1"/>
  <c r="H36" i="1"/>
  <c r="I36" i="1"/>
  <c r="J36" i="1"/>
  <c r="K36" i="1"/>
  <c r="E37" i="1"/>
  <c r="F37" i="1"/>
  <c r="G37" i="1"/>
  <c r="H37" i="1"/>
  <c r="I37" i="1"/>
  <c r="J37" i="1"/>
  <c r="K37" i="1"/>
  <c r="E38" i="1"/>
  <c r="F38" i="1"/>
  <c r="G38" i="1"/>
  <c r="H38" i="1"/>
  <c r="I38" i="1"/>
  <c r="J38" i="1"/>
  <c r="K38" i="1"/>
  <c r="E39" i="1"/>
  <c r="F39" i="1"/>
  <c r="G39" i="1"/>
  <c r="H39" i="1"/>
  <c r="I39" i="1"/>
  <c r="J39" i="1"/>
  <c r="K39" i="1"/>
  <c r="E40" i="1"/>
  <c r="F40" i="1"/>
  <c r="G40" i="1"/>
  <c r="H40" i="1"/>
  <c r="I40" i="1"/>
  <c r="J40" i="1"/>
  <c r="K40" i="1"/>
  <c r="E41" i="1"/>
  <c r="F41" i="1"/>
  <c r="G41" i="1"/>
  <c r="H41" i="1"/>
  <c r="I41" i="1"/>
  <c r="J41" i="1"/>
  <c r="K41" i="1"/>
  <c r="E42" i="1"/>
  <c r="F42" i="1"/>
  <c r="G42" i="1"/>
  <c r="H42" i="1"/>
  <c r="I42" i="1"/>
  <c r="J42" i="1"/>
  <c r="K42" i="1"/>
  <c r="E43" i="1"/>
  <c r="H43" i="1"/>
  <c r="I43" i="1"/>
  <c r="J43" i="1"/>
  <c r="K43" i="1"/>
  <c r="E44" i="1"/>
  <c r="F44" i="1"/>
  <c r="G44" i="1"/>
  <c r="H44" i="1"/>
  <c r="I44" i="1"/>
  <c r="J44" i="1"/>
  <c r="K44" i="1"/>
  <c r="E45" i="1"/>
  <c r="F45" i="1"/>
  <c r="G45" i="1"/>
  <c r="H45" i="1"/>
  <c r="I45" i="1"/>
  <c r="J45" i="1"/>
  <c r="K45" i="1"/>
  <c r="E46" i="1"/>
  <c r="F46" i="1"/>
  <c r="G46" i="1"/>
  <c r="H46" i="1"/>
  <c r="I46" i="1"/>
  <c r="J46" i="1"/>
  <c r="K46" i="1"/>
  <c r="E47" i="1"/>
  <c r="F47" i="1"/>
  <c r="G47" i="1"/>
  <c r="H47" i="1"/>
  <c r="I47" i="1"/>
  <c r="J47" i="1"/>
  <c r="K47" i="1"/>
  <c r="E48" i="1"/>
  <c r="F48" i="1"/>
  <c r="G48" i="1"/>
  <c r="H48" i="1"/>
  <c r="I48" i="1"/>
  <c r="J48" i="1"/>
  <c r="K48" i="1"/>
  <c r="E49" i="1"/>
  <c r="F49" i="1"/>
  <c r="G49" i="1"/>
  <c r="H49" i="1"/>
  <c r="I49" i="1"/>
  <c r="J49" i="1"/>
  <c r="K49" i="1"/>
  <c r="E50" i="1"/>
  <c r="F50" i="1"/>
  <c r="G50" i="1"/>
  <c r="H50" i="1"/>
  <c r="I50" i="1"/>
  <c r="J50" i="1"/>
  <c r="K50" i="1"/>
  <c r="E53" i="1"/>
  <c r="F53" i="1"/>
  <c r="G53" i="1"/>
  <c r="H53" i="1"/>
  <c r="I53" i="1"/>
  <c r="J53" i="1"/>
  <c r="K53" i="1"/>
  <c r="E54" i="1"/>
  <c r="F54" i="1"/>
  <c r="G54" i="1"/>
  <c r="H54" i="1"/>
  <c r="I54" i="1"/>
  <c r="J54" i="1"/>
  <c r="K54" i="1"/>
  <c r="E55" i="1"/>
  <c r="F55" i="1"/>
  <c r="G55" i="1"/>
  <c r="H55" i="1"/>
  <c r="I55" i="1"/>
  <c r="J55" i="1"/>
  <c r="K55" i="1"/>
  <c r="E56" i="1"/>
  <c r="F56" i="1"/>
  <c r="G56" i="1"/>
  <c r="H56" i="1"/>
  <c r="I56" i="1"/>
  <c r="J56" i="1"/>
  <c r="K56" i="1"/>
  <c r="E57" i="1"/>
  <c r="F57" i="1"/>
  <c r="G57" i="1"/>
  <c r="H57" i="1"/>
  <c r="I57" i="1"/>
  <c r="J57" i="1"/>
  <c r="K57" i="1"/>
  <c r="E58" i="1"/>
  <c r="F58" i="1"/>
  <c r="G58" i="1"/>
  <c r="H58" i="1"/>
  <c r="I58" i="1"/>
  <c r="J58" i="1"/>
  <c r="K58" i="1"/>
  <c r="E59" i="1"/>
  <c r="F59" i="1"/>
  <c r="G59" i="1"/>
  <c r="H59" i="1"/>
  <c r="I59" i="1"/>
  <c r="J59" i="1"/>
  <c r="K59" i="1"/>
  <c r="E60" i="1"/>
  <c r="F60" i="1"/>
  <c r="G60" i="1"/>
  <c r="H60" i="1"/>
  <c r="I60" i="1"/>
  <c r="J60" i="1"/>
  <c r="K60" i="1"/>
  <c r="E61" i="1"/>
  <c r="F61" i="1"/>
  <c r="G61" i="1"/>
  <c r="H61" i="1"/>
  <c r="I61" i="1"/>
  <c r="J61" i="1"/>
  <c r="K61" i="1"/>
  <c r="E62" i="1"/>
  <c r="F62" i="1"/>
  <c r="G62" i="1"/>
  <c r="H62" i="1"/>
  <c r="I62" i="1"/>
  <c r="J62" i="1"/>
  <c r="K62" i="1"/>
  <c r="E63" i="1"/>
  <c r="F63" i="1"/>
  <c r="G63" i="1"/>
  <c r="H63" i="1"/>
  <c r="I63" i="1"/>
  <c r="J63" i="1"/>
  <c r="K63" i="1"/>
  <c r="E64" i="1"/>
  <c r="F64" i="1"/>
  <c r="G64" i="1"/>
  <c r="H64" i="1"/>
  <c r="I64" i="1"/>
  <c r="J64" i="1"/>
  <c r="K64" i="1"/>
  <c r="E65" i="1"/>
  <c r="F65" i="1"/>
  <c r="G65" i="1"/>
  <c r="H65" i="1"/>
  <c r="I65" i="1"/>
  <c r="J65" i="1"/>
  <c r="K65" i="1"/>
  <c r="E66" i="1"/>
  <c r="F66" i="1"/>
  <c r="G66" i="1"/>
  <c r="H66" i="1"/>
  <c r="I66" i="1"/>
  <c r="J66" i="1"/>
  <c r="K66" i="1"/>
  <c r="E67" i="1"/>
  <c r="F67" i="1"/>
  <c r="G67" i="1"/>
  <c r="H67" i="1"/>
  <c r="I67" i="1"/>
  <c r="J67" i="1"/>
  <c r="K67" i="1"/>
  <c r="E68" i="1"/>
  <c r="F68" i="1"/>
  <c r="G68" i="1"/>
  <c r="H68" i="1"/>
  <c r="I68" i="1"/>
  <c r="J68" i="1"/>
  <c r="K68" i="1"/>
  <c r="E69" i="1"/>
  <c r="F69" i="1"/>
  <c r="G69" i="1"/>
  <c r="H69" i="1"/>
  <c r="I69" i="1"/>
  <c r="J69" i="1"/>
  <c r="K69" i="1"/>
  <c r="E72" i="1"/>
  <c r="F72" i="1"/>
  <c r="G72" i="1"/>
  <c r="H72" i="1"/>
  <c r="I72" i="1"/>
  <c r="J72" i="1"/>
  <c r="K72" i="1"/>
  <c r="E73" i="1"/>
  <c r="F73" i="1"/>
  <c r="G73" i="1"/>
  <c r="H73" i="1"/>
  <c r="I73" i="1"/>
  <c r="J73" i="1"/>
  <c r="K73" i="1"/>
  <c r="E74" i="1"/>
  <c r="F74" i="1"/>
  <c r="G74" i="1"/>
  <c r="H74" i="1"/>
  <c r="I74" i="1"/>
  <c r="J74" i="1"/>
  <c r="K74" i="1"/>
  <c r="E75" i="1"/>
  <c r="F75" i="1"/>
  <c r="G75" i="1"/>
  <c r="H75" i="1"/>
  <c r="I75" i="1"/>
  <c r="J75" i="1"/>
  <c r="K75" i="1"/>
  <c r="E76" i="1"/>
  <c r="F76" i="1"/>
  <c r="G76" i="1"/>
  <c r="H76" i="1"/>
  <c r="I76" i="1"/>
  <c r="J76" i="1"/>
  <c r="K76" i="1"/>
  <c r="E77" i="1"/>
  <c r="F77" i="1"/>
  <c r="G77" i="1"/>
  <c r="H77" i="1"/>
  <c r="I77" i="1"/>
  <c r="J77" i="1"/>
  <c r="K77" i="1"/>
  <c r="E78" i="1"/>
  <c r="F78" i="1"/>
  <c r="G78" i="1"/>
  <c r="H78" i="1"/>
  <c r="I78" i="1"/>
  <c r="J78" i="1"/>
  <c r="K78" i="1"/>
  <c r="E79" i="1"/>
  <c r="F79" i="1"/>
  <c r="G79" i="1"/>
  <c r="H79" i="1"/>
  <c r="I79" i="1"/>
  <c r="J79" i="1"/>
  <c r="K79" i="1"/>
  <c r="E80" i="1"/>
  <c r="F80" i="1"/>
  <c r="G80" i="1"/>
  <c r="H80" i="1"/>
  <c r="I80" i="1"/>
  <c r="J80" i="1"/>
  <c r="K80" i="1"/>
  <c r="E9" i="1"/>
  <c r="K9" i="1"/>
  <c r="J9" i="1"/>
  <c r="I9" i="1"/>
  <c r="H9" i="1"/>
  <c r="H17" i="1" s="1"/>
  <c r="G9" i="1"/>
  <c r="F9" i="1"/>
  <c r="E17" i="1" l="1"/>
  <c r="E51" i="1"/>
  <c r="L75" i="1"/>
  <c r="K81" i="1"/>
  <c r="L57" i="1"/>
  <c r="H81" i="1"/>
  <c r="G70" i="1"/>
  <c r="I17" i="1"/>
  <c r="L69" i="1"/>
  <c r="L53" i="1"/>
  <c r="L35" i="1"/>
  <c r="H51" i="1"/>
  <c r="L29" i="1"/>
  <c r="L25" i="1"/>
  <c r="L21" i="1"/>
  <c r="H31" i="1"/>
  <c r="J17" i="1"/>
  <c r="J81" i="1"/>
  <c r="F81" i="1"/>
  <c r="I70" i="1"/>
  <c r="E70" i="1"/>
  <c r="K51" i="1"/>
  <c r="G51" i="1"/>
  <c r="K31" i="1"/>
  <c r="G31" i="1"/>
  <c r="K70" i="1"/>
  <c r="I51" i="1"/>
  <c r="E31" i="1"/>
  <c r="L79" i="1"/>
  <c r="G81" i="1"/>
  <c r="L65" i="1"/>
  <c r="L61" i="1"/>
  <c r="J70" i="1"/>
  <c r="L47" i="1"/>
  <c r="L43" i="1"/>
  <c r="L39" i="1"/>
  <c r="I31" i="1"/>
  <c r="L15" i="1"/>
  <c r="L11" i="1"/>
  <c r="F17" i="1"/>
  <c r="G17" i="1"/>
  <c r="K17" i="1"/>
  <c r="I81" i="1"/>
  <c r="E81" i="1"/>
  <c r="H70" i="1"/>
  <c r="J51" i="1"/>
  <c r="J31" i="1"/>
  <c r="L9" i="1"/>
  <c r="L77" i="1"/>
  <c r="L73" i="1"/>
  <c r="L67" i="1"/>
  <c r="L63" i="1"/>
  <c r="L59" i="1"/>
  <c r="L55" i="1"/>
  <c r="L49" i="1"/>
  <c r="L45" i="1"/>
  <c r="L41" i="1"/>
  <c r="L37" i="1"/>
  <c r="L33" i="1"/>
  <c r="L27" i="1"/>
  <c r="L23" i="1"/>
  <c r="L19" i="1"/>
  <c r="L13" i="1"/>
  <c r="AH87" i="1"/>
  <c r="AH85" i="1"/>
  <c r="AH86" i="1" s="1"/>
  <c r="L78" i="1"/>
  <c r="L74" i="1"/>
  <c r="L68" i="1"/>
  <c r="L64" i="1"/>
  <c r="L60" i="1"/>
  <c r="L56" i="1"/>
  <c r="L50" i="1"/>
  <c r="L46" i="1"/>
  <c r="L42" i="1"/>
  <c r="L38" i="1"/>
  <c r="L34" i="1"/>
  <c r="L28" i="1"/>
  <c r="L24" i="1"/>
  <c r="L20" i="1"/>
  <c r="L14" i="1"/>
  <c r="L10" i="1"/>
  <c r="AA85" i="1"/>
  <c r="AA87" i="1"/>
  <c r="T87" i="1"/>
  <c r="T85" i="1"/>
  <c r="T86" i="1" s="1"/>
  <c r="AV87" i="1"/>
  <c r="AV85" i="1"/>
  <c r="AV86" i="1" s="1"/>
  <c r="F31" i="1"/>
  <c r="F51" i="1"/>
  <c r="F70" i="1"/>
  <c r="L80" i="1"/>
  <c r="L76" i="1"/>
  <c r="L72" i="1"/>
  <c r="L66" i="1"/>
  <c r="L62" i="1"/>
  <c r="L58" i="1"/>
  <c r="L54" i="1"/>
  <c r="L48" i="1"/>
  <c r="L44" i="1"/>
  <c r="L40" i="1"/>
  <c r="L36" i="1"/>
  <c r="L30" i="1"/>
  <c r="L26" i="1"/>
  <c r="L22" i="1"/>
  <c r="L16" i="1"/>
  <c r="L12" i="1"/>
  <c r="M87" i="1"/>
  <c r="M85" i="1"/>
  <c r="AO87" i="1"/>
  <c r="AO85" i="1"/>
  <c r="G82" i="1" l="1"/>
  <c r="J82" i="1"/>
  <c r="E83" i="1"/>
  <c r="H82" i="1"/>
  <c r="I82" i="1"/>
  <c r="AO94" i="1"/>
  <c r="L70" i="1"/>
  <c r="L81" i="1"/>
  <c r="F82" i="1"/>
  <c r="L17" i="1"/>
  <c r="M95" i="1"/>
  <c r="M94" i="1"/>
  <c r="L51" i="1"/>
  <c r="M86" i="1"/>
  <c r="M93" i="1" s="1"/>
  <c r="M92" i="1"/>
  <c r="AA94" i="1"/>
  <c r="AO92" i="1"/>
  <c r="AO86" i="1"/>
  <c r="AO93" i="1" s="1"/>
  <c r="AA92" i="1"/>
  <c r="AA86" i="1"/>
  <c r="AA93" i="1" s="1"/>
  <c r="L31" i="1"/>
  <c r="K82" i="1" l="1"/>
  <c r="H84" i="1" s="1"/>
  <c r="M96" i="1"/>
  <c r="M97" i="1" s="1"/>
  <c r="J84" i="1" l="1"/>
  <c r="I84" i="1"/>
  <c r="G84" i="1"/>
  <c r="F84" i="1"/>
</calcChain>
</file>

<file path=xl/sharedStrings.xml><?xml version="1.0" encoding="utf-8"?>
<sst xmlns="http://schemas.openxmlformats.org/spreadsheetml/2006/main" count="296" uniqueCount="190">
  <si>
    <t>L.p.</t>
  </si>
  <si>
    <t>Przedmiot</t>
  </si>
  <si>
    <t>Forma zaliczenia</t>
  </si>
  <si>
    <t>Ogółem ECTS</t>
  </si>
  <si>
    <t>Ogółem liczba godzin</t>
  </si>
  <si>
    <t>Wykłady</t>
  </si>
  <si>
    <t>Ćwiczenia</t>
  </si>
  <si>
    <t>Wykład</t>
  </si>
  <si>
    <t>ECTS</t>
  </si>
  <si>
    <t>1.</t>
  </si>
  <si>
    <t>2.</t>
  </si>
  <si>
    <t>3.</t>
  </si>
  <si>
    <t>4.</t>
  </si>
  <si>
    <t>5.</t>
  </si>
  <si>
    <t>6.</t>
  </si>
  <si>
    <t>7.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</si>
  <si>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</si>
  <si>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</si>
  <si>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</si>
  <si>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</si>
  <si>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</si>
  <si>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</si>
  <si>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</si>
  <si>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</si>
  <si>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</si>
  <si>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63.</t>
  </si>
  <si>
    <t>64.</t>
  </si>
  <si>
    <t>Liczba egzaminów w semestrze</t>
  </si>
  <si>
    <t>Suma ECTS w roku</t>
  </si>
  <si>
    <t>ECTS ogółem</t>
  </si>
  <si>
    <t>Semestr 2</t>
  </si>
  <si>
    <t>Semestr 1</t>
  </si>
  <si>
    <t>Semestr 3</t>
  </si>
  <si>
    <t>Semestr 4</t>
  </si>
  <si>
    <t>Semestr 5</t>
  </si>
  <si>
    <t>Semestr 6</t>
  </si>
  <si>
    <t>Laboratorium</t>
  </si>
  <si>
    <t>Seminarium</t>
  </si>
  <si>
    <t xml:space="preserve">A. </t>
  </si>
  <si>
    <t>ZO</t>
  </si>
  <si>
    <t>Podstawy psychologii</t>
  </si>
  <si>
    <t>E</t>
  </si>
  <si>
    <t>RAZEM</t>
  </si>
  <si>
    <t xml:space="preserve"> B. </t>
  </si>
  <si>
    <t>19.</t>
  </si>
  <si>
    <t>20.</t>
  </si>
  <si>
    <t>22.</t>
  </si>
  <si>
    <t>23.</t>
  </si>
  <si>
    <t>21.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</si>
  <si>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</si>
  <si>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</si>
  <si>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</si>
  <si>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</si>
  <si>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</si>
  <si>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</si>
  <si>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</si>
  <si>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</si>
  <si>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</si>
  <si>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</si>
  <si>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</si>
  <si>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</si>
  <si>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</si>
  <si>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D.</t>
  </si>
  <si>
    <t>38.</t>
  </si>
  <si>
    <t>39.</t>
  </si>
  <si>
    <t>40.</t>
  </si>
  <si>
    <t>41.</t>
  </si>
  <si>
    <t>42.</t>
  </si>
  <si>
    <t>43.</t>
  </si>
  <si>
    <t>44.</t>
  </si>
  <si>
    <t>46.</t>
  </si>
  <si>
    <t>45.</t>
  </si>
  <si>
    <t>47.</t>
  </si>
  <si>
    <t>48.</t>
  </si>
  <si>
    <t>49.</t>
  </si>
  <si>
    <t>50.</t>
  </si>
  <si>
    <t>Praca dyplomowa</t>
  </si>
  <si>
    <t>E.</t>
  </si>
  <si>
    <t>51.</t>
  </si>
  <si>
    <t>53.</t>
  </si>
  <si>
    <t>54.</t>
  </si>
  <si>
    <t>55.</t>
  </si>
  <si>
    <t>56.</t>
  </si>
  <si>
    <t>8.</t>
  </si>
  <si>
    <t>18.</t>
  </si>
  <si>
    <t>ZAL</t>
  </si>
  <si>
    <t>Praca własna</t>
  </si>
  <si>
    <t>Ogółem liczba godzin w kontakcie</t>
  </si>
  <si>
    <t>Kierunek:</t>
  </si>
  <si>
    <t xml:space="preserve">  Dietetyka</t>
  </si>
  <si>
    <t>Moduł przedmiotów podstawowych</t>
  </si>
  <si>
    <t>Moduł przedmiotów ogólnych</t>
  </si>
  <si>
    <t>Podstawy filozofii z etyką zawodu dietetyka</t>
  </si>
  <si>
    <t>Podstawy socjologii/ Podstawy socjologii medycyny*</t>
  </si>
  <si>
    <t>Podstawy pedagogiki/Podstawy dydaktyki*</t>
  </si>
  <si>
    <t>Ochrona  własności intelektualnej</t>
  </si>
  <si>
    <t xml:space="preserve">Wychowanie fizyczne </t>
  </si>
  <si>
    <t>Anatomia człowieka</t>
  </si>
  <si>
    <t>Fizjologia człowieka</t>
  </si>
  <si>
    <t>Parazytologia</t>
  </si>
  <si>
    <t>Kwalifikowana pierwsza pomoc</t>
  </si>
  <si>
    <t>Mikrobiologia ogólna i żywności</t>
  </si>
  <si>
    <t>Chemia żywności</t>
  </si>
  <si>
    <t>Biochemia ogólna</t>
  </si>
  <si>
    <t>Podstawy chemii</t>
  </si>
  <si>
    <t>Biologia medyczna</t>
  </si>
  <si>
    <t>37.</t>
  </si>
  <si>
    <t>Żywienie człowieka</t>
  </si>
  <si>
    <t>Kliniczny zarys schorzeń</t>
  </si>
  <si>
    <t>Farmakologia i farmakoterapia żywieniowa oraz interakcje leków z żywnością</t>
  </si>
  <si>
    <t>Dietetyka kliniczna</t>
  </si>
  <si>
    <t>Dietetyka pediatryczna</t>
  </si>
  <si>
    <t>Wyposażenie techniczne</t>
  </si>
  <si>
    <t>Technologia żywności z towaroznawstwem/Technologia gastronomiczna*</t>
  </si>
  <si>
    <t>Pracownia żywienia i dietetyki</t>
  </si>
  <si>
    <t>Analiza i ocena jakości żywności</t>
  </si>
  <si>
    <t xml:space="preserve">Higiena i toksykologia żywności </t>
  </si>
  <si>
    <t>Podstawy bezpieczeństwa żywności/Systemy zarządzania jakością żywności*</t>
  </si>
  <si>
    <t>Zagadnienia prawne i ekonomiczne w ochronie zdrowia</t>
  </si>
  <si>
    <t>Organizacja pracy na stanowisku dietetyka</t>
  </si>
  <si>
    <t>Metodologia badań naukowych</t>
  </si>
  <si>
    <t>Seminarium licencjackie</t>
  </si>
  <si>
    <t>Język migowy w dietetyce</t>
  </si>
  <si>
    <t xml:space="preserve">  Dietoprofilaktyka i dietoterapia</t>
  </si>
  <si>
    <t>52.</t>
  </si>
  <si>
    <t>57.</t>
  </si>
  <si>
    <t>58.</t>
  </si>
  <si>
    <t>59.</t>
  </si>
  <si>
    <t>60.</t>
  </si>
  <si>
    <t>61.</t>
  </si>
  <si>
    <t>62.</t>
  </si>
  <si>
    <t>Praktyki zawodowe</t>
  </si>
  <si>
    <t>Praktyka wstępna w kuchni ogólnej i dziale żywienia</t>
  </si>
  <si>
    <t>Praktyka w domu opieki społecznej</t>
  </si>
  <si>
    <t>Praktyka w poradni lub oddziale chorób układu pokarmowego/chorób metabolicznych</t>
  </si>
  <si>
    <t>Praktyka w oddziale chorób wewnętrznych</t>
  </si>
  <si>
    <t>Praktyka z zakresu technologii potraw</t>
  </si>
  <si>
    <t>Praktyka z zakresu żywienia dzieci w placówkach ochrony zdrowia</t>
  </si>
  <si>
    <t xml:space="preserve">Praktyka z zakresu żywienia dzieci w placówce oświatowo-wychowawczej </t>
  </si>
  <si>
    <t>Praktyka w szpitalu dla dorosłych</t>
  </si>
  <si>
    <t>Z0</t>
  </si>
  <si>
    <t>wakacyjna</t>
  </si>
  <si>
    <t>3 semestr (semestralna)</t>
  </si>
  <si>
    <t>5 semestr (semestralna)</t>
  </si>
  <si>
    <t>6 semestr (semestralna)</t>
  </si>
  <si>
    <t>Moduł przedmiotów kierunkowych</t>
  </si>
  <si>
    <t>Praktyka zawodowa</t>
  </si>
  <si>
    <t>* przedmiot do wyboru</t>
  </si>
  <si>
    <t>Język obcy do wyboru (niemiecki/angielski/hiszpański/rosyjski)</t>
  </si>
  <si>
    <t>Biochemia żywności/Biotechnologia żywności*</t>
  </si>
  <si>
    <t>Patologia ogólna/Patofizjologia*</t>
  </si>
  <si>
    <t>Genetyka/Nutrigenomika*</t>
  </si>
  <si>
    <t>Edukacja żywieniowa/Projektowanie programów profilaktycznych*</t>
  </si>
  <si>
    <t>w zakresie:</t>
  </si>
  <si>
    <t xml:space="preserve">C. </t>
  </si>
  <si>
    <t>Liczba godzin ogółem bez pracy własnej</t>
  </si>
  <si>
    <t>Suma punktów ECTS w semestrze bez praktyk zawodowych</t>
  </si>
  <si>
    <t>Suma godzin w semestrze bez praktyk zawodowych i pracy własnej</t>
  </si>
  <si>
    <t>Suma godzin w semestrze bez praktyk zawodowych (kontakt + praca własna)</t>
  </si>
  <si>
    <t>Suma godzin w semestrze z praktykami zawodowymi bez pracy własnej</t>
  </si>
  <si>
    <t>Suma ECTS  w semestrze z praktykami zawodowymi</t>
  </si>
  <si>
    <t>Suma godzin w roku bez praktyk zawodowych + praca własna</t>
  </si>
  <si>
    <t>Suma godzin w roku z praktykami zawodowymi +praca własna</t>
  </si>
  <si>
    <t>Liczba godzin ogółem z praktykami zawodowymi (bez pracy własnej)</t>
  </si>
  <si>
    <t>Suma godzin w roku bez praktyk zawodowych i pracy własnej</t>
  </si>
  <si>
    <t>Liczba godzin ogółem z praktykami zawodowymi + praca własna bez wychowania fizycznego</t>
  </si>
  <si>
    <t>Liczba godzin ogółem z praktykami zawodowymi + praca własna + wychowanie fizyczne</t>
  </si>
  <si>
    <t>** wybrany zakres kształcenia</t>
  </si>
  <si>
    <t>Dietoprofilaktyka chorób cywilizacyjnych</t>
  </si>
  <si>
    <t>Dietoterapia chorób metabolicznych</t>
  </si>
  <si>
    <t>Żywienie kobiety ciężarnej i karmiącej</t>
  </si>
  <si>
    <t>Profilaktyka zaburzeń odżywiania u młodzieży</t>
  </si>
  <si>
    <t>Żywienie osób starszych</t>
  </si>
  <si>
    <t>Żywienie w chorobach neurologicznych</t>
  </si>
  <si>
    <t>Żywienie w profilaktyce i leczeniu chorób nowotworowych</t>
  </si>
  <si>
    <t>Podstawy poradnictwa żywieniowego</t>
  </si>
  <si>
    <t>Podstawy diagnostyki laboratoryjnej stanu odżywienia</t>
  </si>
  <si>
    <t>Żywność funkcjonalna</t>
  </si>
  <si>
    <t>Rośliny lecznicze w dietoterapii</t>
  </si>
  <si>
    <t>Podstawy biostatystyki w dietetyce</t>
  </si>
  <si>
    <t>Podstawy psychodietetyki</t>
  </si>
  <si>
    <t>Żywność modyfikowana genetycznie</t>
  </si>
  <si>
    <t>Konserwanty w żywności</t>
  </si>
  <si>
    <t>Żywienie w chorobach autoimmunologicznych</t>
  </si>
  <si>
    <t>Organizacja żywienia zbiorowego</t>
  </si>
  <si>
    <r>
      <t>Moduł przedmiotów kierunkowych w zakresie: Dietoprofilaktyka i dietoterapia</t>
    </r>
    <r>
      <rPr>
        <b/>
        <sz val="14"/>
        <rFont val="Times New Roman"/>
        <family val="1"/>
        <charset val="238"/>
      </rPr>
      <t xml:space="preserve"> **</t>
    </r>
  </si>
  <si>
    <t>Praktyka z zakresu edukacji i poradnictwa żywieniowego **</t>
  </si>
  <si>
    <t>Technologia informacyjna ogólna/Technologia informacyjna z elementami grafiki komputerowej *</t>
  </si>
  <si>
    <r>
      <t>Harmonogram realizacji programu studiów niestacjonarnych pierwszego stopnia o profilu praktycznym (</t>
    </r>
    <r>
      <rPr>
        <b/>
        <sz val="14"/>
        <rFont val="Times New Roman"/>
        <family val="1"/>
        <charset val="238"/>
      </rPr>
      <t xml:space="preserve">dla studentów rozpoczynających studia od </t>
    </r>
    <r>
      <rPr>
        <b/>
        <sz val="14"/>
        <color rgb="FF000000"/>
        <rFont val="Times New Roman"/>
        <family val="1"/>
        <charset val="238"/>
      </rPr>
      <t>roku akademickiego 2024/2025)</t>
    </r>
  </si>
  <si>
    <t>załącznik nr 1 do programu studiów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</si>
</sst>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0" x14ac:knownFonts="1">
    <font>
      <sz val="10"/>
      <name val="Arial"/>
      <family val="2"/>
      <charset val="238"/>
    </font>
    <font>
      <sz val="7"/>
      <name val="Arial"/>
      <family val="2"/>
      <charset val="238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rgb="FF000000"/>
      <name val="Calibri"/>
      <family val="2"/>
      <charset val="238"/>
    </font>
    <font>
      <i/>
      <sz val="9"/>
      <color rgb="FF000000"/>
      <name val="Times New Roman"/>
      <family val="1"/>
      <charset val="1"/>
    </font>
    <font>
      <sz val="9"/>
      <color rgb="FF000000"/>
      <name val="Times New Roman"/>
      <family val="1"/>
      <charset val="238"/>
    </font>
    <font>
      <sz val="9"/>
      <color rgb="FF000000"/>
      <name val="Times New Roman"/>
      <family val="1"/>
      <charset val="1"/>
    </font>
    <font>
      <b/>
      <sz val="11"/>
      <color rgb="FF000000"/>
      <name val="Calibri"/>
      <family val="2"/>
      <charset val="238"/>
    </font>
    <font>
      <b/>
      <sz val="11"/>
      <color rgb="FF000000"/>
      <name val="Times New Roman"/>
      <family val="1"/>
      <charset val="238"/>
    </font>
    <font>
      <b/>
      <sz val="14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</font>
    <font>
      <b/>
      <sz val="14"/>
      <name val="Times New Roman"/>
      <family val="1"/>
      <charset val="238"/>
    </font>
    <font>
      <strike/>
      <sz val="10"/>
      <name val="Times New Roman"/>
      <family val="1"/>
      <charset val="238"/>
    </font>
    <font>
      <sz val="10"/>
      <color rgb="FF000000"/>
      <name val="Times New Roman"/>
      <family val="1"/>
    </font>
    <font>
      <strike/>
      <sz val="10"/>
      <name val="Times New Roman"/>
      <family val="1"/>
    </font>
    <font>
      <b/>
      <sz val="10"/>
      <name val="Times New Roman"/>
      <family val="1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  <charset val="1"/>
    </font>
    <font>
      <sz val="10"/>
      <color rgb="FF000000"/>
      <name val="Calibri"/>
      <family val="2"/>
      <charset val="238"/>
    </font>
    <font>
      <sz val="10"/>
      <name val="Times New Roman"/>
      <family val="1"/>
      <charset val="1"/>
    </font>
    <font>
      <sz val="9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DEADA"/>
      </patternFill>
    </fill>
    <fill>
      <patternFill patternType="solid">
        <fgColor theme="0"/>
        <bgColor rgb="FFDDDDDD"/>
      </patternFill>
    </fill>
    <fill>
      <patternFill patternType="solid">
        <fgColor theme="8" tint="0.79998168889431442"/>
        <bgColor rgb="FFC6D9F1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rgb="FFC6D9F1"/>
      </patternFill>
    </fill>
    <fill>
      <patternFill patternType="solid">
        <fgColor theme="8" tint="0.39997558519241921"/>
        <bgColor rgb="FFC6D9F1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rgb="FFBFBFBF"/>
      </patternFill>
    </fill>
    <fill>
      <patternFill patternType="solid">
        <fgColor theme="8" tint="0.79998168889431442"/>
        <bgColor rgb="FFC0C0C0"/>
      </patternFill>
    </fill>
    <fill>
      <patternFill patternType="solid">
        <fgColor theme="8" tint="0.79998168889431442"/>
        <bgColor rgb="FFDDDDDD"/>
      </patternFill>
    </fill>
    <fill>
      <patternFill patternType="solid">
        <fgColor theme="8" tint="0.59999389629810485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9" fontId="2" fillId="0" borderId="0" applyFont="0" applyFill="0" applyBorder="0" applyAlignment="0" applyProtection="0"/>
  </cellStyleXfs>
  <cellXfs count="316">
    <xf numFmtId="0" fontId="0" fillId="0" borderId="0" xfId="0"/>
    <xf numFmtId="0" fontId="6" fillId="0" borderId="0" xfId="1"/>
    <xf numFmtId="0" fontId="9" fillId="0" borderId="0" xfId="1" applyFont="1"/>
    <xf numFmtId="0" fontId="6" fillId="2" borderId="0" xfId="1" applyFill="1"/>
    <xf numFmtId="0" fontId="12" fillId="2" borderId="0" xfId="1" applyFont="1" applyFill="1" applyAlignment="1">
      <alignment horizontal="right"/>
    </xf>
    <xf numFmtId="0" fontId="10" fillId="2" borderId="0" xfId="1" applyFont="1" applyFill="1"/>
    <xf numFmtId="0" fontId="1" fillId="2" borderId="0" xfId="0" applyFont="1" applyFill="1"/>
    <xf numFmtId="0" fontId="7" fillId="2" borderId="0" xfId="1" applyFont="1" applyFill="1"/>
    <xf numFmtId="0" fontId="8" fillId="0" borderId="18" xfId="1" applyFont="1" applyBorder="1" applyAlignment="1">
      <alignment horizontal="center" vertical="center" wrapText="1"/>
    </xf>
    <xf numFmtId="0" fontId="6" fillId="0" borderId="39" xfId="1" applyBorder="1"/>
    <xf numFmtId="0" fontId="8" fillId="0" borderId="39" xfId="1" applyFont="1" applyBorder="1"/>
    <xf numFmtId="0" fontId="6" fillId="2" borderId="39" xfId="1" applyFill="1" applyBorder="1"/>
    <xf numFmtId="0" fontId="5" fillId="0" borderId="19" xfId="1" applyFont="1" applyBorder="1" applyAlignment="1">
      <alignment horizontal="justify" vertical="center" wrapText="1"/>
    </xf>
    <xf numFmtId="0" fontId="5" fillId="0" borderId="19" xfId="1" applyFont="1" applyBorder="1" applyAlignment="1">
      <alignment horizontal="left" vertical="center" wrapText="1"/>
    </xf>
    <xf numFmtId="0" fontId="15" fillId="2" borderId="19" xfId="1" applyFont="1" applyFill="1" applyBorder="1" applyAlignment="1">
      <alignment vertical="center" wrapText="1"/>
    </xf>
    <xf numFmtId="0" fontId="15" fillId="3" borderId="19" xfId="1" applyFont="1" applyFill="1" applyBorder="1" applyAlignment="1">
      <alignment vertical="center" wrapText="1"/>
    </xf>
    <xf numFmtId="0" fontId="15" fillId="0" borderId="19" xfId="1" applyFont="1" applyBorder="1" applyAlignment="1">
      <alignment vertical="center" wrapText="1"/>
    </xf>
    <xf numFmtId="0" fontId="5" fillId="0" borderId="19" xfId="1" applyFont="1" applyBorder="1" applyAlignment="1">
      <alignment vertical="center" wrapText="1"/>
    </xf>
    <xf numFmtId="0" fontId="15" fillId="0" borderId="19" xfId="1" applyFont="1" applyBorder="1" applyAlignment="1">
      <alignment horizontal="justify" vertical="center" wrapText="1"/>
    </xf>
    <xf numFmtId="0" fontId="18" fillId="0" borderId="19" xfId="1" applyFont="1" applyBorder="1" applyAlignment="1">
      <alignment vertical="center" wrapText="1"/>
    </xf>
    <xf numFmtId="0" fontId="18" fillId="0" borderId="33" xfId="1" applyFont="1" applyBorder="1" applyAlignment="1">
      <alignment vertical="center" wrapText="1"/>
    </xf>
    <xf numFmtId="0" fontId="11" fillId="0" borderId="9" xfId="1" applyFont="1" applyBorder="1" applyAlignment="1">
      <alignment horizontal="center" textRotation="90" wrapText="1"/>
    </xf>
    <xf numFmtId="0" fontId="15" fillId="0" borderId="33" xfId="1" applyFont="1" applyBorder="1" applyAlignment="1">
      <alignment horizontal="justify" vertical="center" wrapText="1"/>
    </xf>
    <xf numFmtId="0" fontId="15" fillId="0" borderId="33" xfId="1" applyFont="1" applyBorder="1" applyAlignment="1">
      <alignment vertical="center" wrapText="1"/>
    </xf>
    <xf numFmtId="0" fontId="11" fillId="2" borderId="11" xfId="1" applyFont="1" applyFill="1" applyBorder="1" applyAlignment="1">
      <alignment horizontal="center" textRotation="90" wrapText="1"/>
    </xf>
    <xf numFmtId="9" fontId="6" fillId="0" borderId="0" xfId="1" applyNumberFormat="1"/>
    <xf numFmtId="0" fontId="18" fillId="0" borderId="33" xfId="0" applyFont="1" applyBorder="1" applyAlignment="1">
      <alignment vertical="center"/>
    </xf>
    <xf numFmtId="0" fontId="21" fillId="0" borderId="19" xfId="1" applyFont="1" applyBorder="1" applyAlignment="1">
      <alignment horizontal="center" vertical="center" wrapText="1"/>
    </xf>
    <xf numFmtId="0" fontId="21" fillId="0" borderId="4" xfId="1" applyFont="1" applyBorder="1" applyAlignment="1">
      <alignment vertical="center" wrapText="1"/>
    </xf>
    <xf numFmtId="0" fontId="21" fillId="0" borderId="1" xfId="1" applyFont="1" applyBorder="1" applyAlignment="1">
      <alignment vertical="center" wrapText="1"/>
    </xf>
    <xf numFmtId="0" fontId="21" fillId="2" borderId="6" xfId="1" applyFont="1" applyFill="1" applyBorder="1" applyAlignment="1">
      <alignment vertical="center" wrapText="1"/>
    </xf>
    <xf numFmtId="0" fontId="21" fillId="0" borderId="33" xfId="1" applyFont="1" applyBorder="1" applyAlignment="1">
      <alignment horizontal="center" vertical="center" wrapText="1"/>
    </xf>
    <xf numFmtId="0" fontId="21" fillId="0" borderId="38" xfId="1" applyFont="1" applyBorder="1" applyAlignment="1">
      <alignment vertical="center" wrapText="1"/>
    </xf>
    <xf numFmtId="0" fontId="21" fillId="0" borderId="2" xfId="1" applyFont="1" applyBorder="1" applyAlignment="1">
      <alignment vertical="center" wrapText="1"/>
    </xf>
    <xf numFmtId="0" fontId="21" fillId="2" borderId="31" xfId="1" applyFont="1" applyFill="1" applyBorder="1" applyAlignment="1">
      <alignment vertical="center" wrapText="1"/>
    </xf>
    <xf numFmtId="0" fontId="15" fillId="0" borderId="18" xfId="1" applyFont="1" applyBorder="1" applyAlignment="1">
      <alignment horizontal="center" vertical="center" wrapText="1"/>
    </xf>
    <xf numFmtId="0" fontId="15" fillId="0" borderId="19" xfId="1" applyFont="1" applyBorder="1" applyAlignment="1">
      <alignment horizontal="center" vertical="center" wrapText="1"/>
    </xf>
    <xf numFmtId="0" fontId="15" fillId="0" borderId="4" xfId="1" applyFont="1" applyBorder="1" applyAlignment="1">
      <alignment vertical="center" wrapText="1"/>
    </xf>
    <xf numFmtId="0" fontId="15" fillId="0" borderId="1" xfId="1" applyFont="1" applyBorder="1" applyAlignment="1">
      <alignment vertical="center" wrapText="1"/>
    </xf>
    <xf numFmtId="0" fontId="15" fillId="2" borderId="6" xfId="1" applyFont="1" applyFill="1" applyBorder="1" applyAlignment="1">
      <alignment vertical="center" wrapText="1"/>
    </xf>
    <xf numFmtId="0" fontId="15" fillId="0" borderId="33" xfId="1" applyFont="1" applyBorder="1" applyAlignment="1">
      <alignment horizontal="center" vertical="center" wrapText="1"/>
    </xf>
    <xf numFmtId="0" fontId="15" fillId="0" borderId="38" xfId="1" applyFont="1" applyBorder="1" applyAlignment="1">
      <alignment vertical="center" wrapText="1"/>
    </xf>
    <xf numFmtId="0" fontId="15" fillId="0" borderId="2" xfId="1" applyFont="1" applyBorder="1" applyAlignment="1">
      <alignment vertical="center" wrapText="1"/>
    </xf>
    <xf numFmtId="0" fontId="15" fillId="2" borderId="31" xfId="1" applyFont="1" applyFill="1" applyBorder="1" applyAlignment="1">
      <alignment vertical="center" wrapText="1"/>
    </xf>
    <xf numFmtId="0" fontId="15" fillId="0" borderId="37" xfId="1" applyFont="1" applyBorder="1" applyAlignment="1">
      <alignment horizontal="center" vertical="center" wrapText="1"/>
    </xf>
    <xf numFmtId="0" fontId="15" fillId="0" borderId="44" xfId="1" applyFont="1" applyBorder="1" applyAlignment="1">
      <alignment horizontal="center" vertical="center" wrapText="1"/>
    </xf>
    <xf numFmtId="0" fontId="15" fillId="2" borderId="18" xfId="1" applyFont="1" applyFill="1" applyBorder="1" applyAlignment="1">
      <alignment horizontal="center" vertical="center" wrapText="1"/>
    </xf>
    <xf numFmtId="0" fontId="5" fillId="0" borderId="18" xfId="1" applyFont="1" applyBorder="1" applyAlignment="1">
      <alignment horizontal="center" vertical="center" wrapText="1"/>
    </xf>
    <xf numFmtId="49" fontId="15" fillId="0" borderId="18" xfId="1" applyNumberFormat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2" borderId="19" xfId="1" applyFont="1" applyFill="1" applyBorder="1" applyAlignment="1">
      <alignment vertical="center" wrapText="1"/>
    </xf>
    <xf numFmtId="0" fontId="25" fillId="0" borderId="19" xfId="1" applyFont="1" applyBorder="1" applyAlignment="1">
      <alignment vertical="center" wrapText="1"/>
    </xf>
    <xf numFmtId="0" fontId="27" fillId="0" borderId="19" xfId="1" applyFont="1" applyBorder="1" applyAlignment="1">
      <alignment vertical="center" wrapText="1"/>
    </xf>
    <xf numFmtId="0" fontId="27" fillId="0" borderId="18" xfId="1" applyFont="1" applyBorder="1" applyAlignment="1">
      <alignment horizontal="center" vertical="center" wrapText="1"/>
    </xf>
    <xf numFmtId="0" fontId="25" fillId="0" borderId="18" xfId="1" applyFont="1" applyBorder="1" applyAlignment="1">
      <alignment horizontal="center" vertical="center" wrapText="1"/>
    </xf>
    <xf numFmtId="0" fontId="25" fillId="0" borderId="33" xfId="1" applyFont="1" applyBorder="1" applyAlignment="1">
      <alignment vertical="center" wrapText="1"/>
    </xf>
    <xf numFmtId="0" fontId="25" fillId="0" borderId="37" xfId="1" applyFont="1" applyBorder="1" applyAlignment="1">
      <alignment horizontal="center" vertical="center" wrapText="1"/>
    </xf>
    <xf numFmtId="0" fontId="5" fillId="2" borderId="33" xfId="1" applyFont="1" applyFill="1" applyBorder="1" applyAlignment="1">
      <alignment vertical="center" wrapText="1"/>
    </xf>
    <xf numFmtId="0" fontId="15" fillId="2" borderId="37" xfId="1" applyFont="1" applyFill="1" applyBorder="1" applyAlignment="1">
      <alignment horizontal="center" vertical="center" wrapText="1"/>
    </xf>
    <xf numFmtId="9" fontId="15" fillId="2" borderId="15" xfId="1" applyNumberFormat="1" applyFont="1" applyFill="1" applyBorder="1" applyAlignment="1">
      <alignment vertical="center" wrapText="1"/>
    </xf>
    <xf numFmtId="9" fontId="15" fillId="2" borderId="15" xfId="2" applyFont="1" applyFill="1" applyBorder="1" applyAlignment="1">
      <alignment vertical="center" wrapText="1"/>
    </xf>
    <xf numFmtId="0" fontId="11" fillId="0" borderId="35" xfId="1" applyFont="1" applyBorder="1" applyAlignment="1">
      <alignment horizontal="center" textRotation="90" wrapText="1"/>
    </xf>
    <xf numFmtId="0" fontId="11" fillId="0" borderId="9" xfId="1" applyFont="1" applyBorder="1" applyAlignment="1">
      <alignment horizontal="center" textRotation="90"/>
    </xf>
    <xf numFmtId="0" fontId="11" fillId="0" borderId="10" xfId="1" applyFont="1" applyBorder="1" applyAlignment="1">
      <alignment horizontal="center" textRotation="90"/>
    </xf>
    <xf numFmtId="0" fontId="11" fillId="0" borderId="8" xfId="1" applyFont="1" applyBorder="1" applyAlignment="1">
      <alignment horizontal="center" textRotation="90" wrapText="1"/>
    </xf>
    <xf numFmtId="0" fontId="5" fillId="2" borderId="13" xfId="1" applyFont="1" applyFill="1" applyBorder="1" applyAlignment="1">
      <alignment horizontal="center" vertical="center" wrapText="1"/>
    </xf>
    <xf numFmtId="0" fontId="11" fillId="0" borderId="22" xfId="1" applyFont="1" applyBorder="1" applyAlignment="1">
      <alignment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1" fontId="5" fillId="3" borderId="1" xfId="1" applyNumberFormat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18" fillId="0" borderId="4" xfId="1" applyFont="1" applyBorder="1" applyAlignment="1">
      <alignment horizontal="center" vertical="center" wrapText="1"/>
    </xf>
    <xf numFmtId="0" fontId="18" fillId="0" borderId="1" xfId="1" applyFont="1" applyBorder="1" applyAlignment="1">
      <alignment horizontal="center" vertical="center" wrapText="1"/>
    </xf>
    <xf numFmtId="0" fontId="18" fillId="0" borderId="5" xfId="1" applyFont="1" applyBorder="1" applyAlignment="1">
      <alignment horizontal="center" vertical="center" wrapText="1"/>
    </xf>
    <xf numFmtId="0" fontId="18" fillId="0" borderId="3" xfId="1" applyFont="1" applyBorder="1" applyAlignment="1">
      <alignment horizontal="center" vertical="center" wrapText="1"/>
    </xf>
    <xf numFmtId="0" fontId="22" fillId="0" borderId="1" xfId="1" applyFont="1" applyBorder="1" applyAlignment="1">
      <alignment horizontal="center" vertical="center" wrapText="1"/>
    </xf>
    <xf numFmtId="164" fontId="18" fillId="0" borderId="1" xfId="1" applyNumberFormat="1" applyFont="1" applyBorder="1" applyAlignment="1">
      <alignment horizontal="center" vertical="center" wrapText="1"/>
    </xf>
    <xf numFmtId="0" fontId="11" fillId="0" borderId="12" xfId="1" applyFont="1" applyBorder="1" applyAlignment="1">
      <alignment horizontal="center" textRotation="90" wrapText="1"/>
    </xf>
    <xf numFmtId="0" fontId="11" fillId="0" borderId="13" xfId="1" applyFont="1" applyBorder="1" applyAlignment="1">
      <alignment horizontal="center" textRotation="90" wrapText="1"/>
    </xf>
    <xf numFmtId="0" fontId="11" fillId="0" borderId="14" xfId="1" applyFont="1" applyBorder="1" applyAlignment="1">
      <alignment horizontal="center" textRotation="90" wrapText="1"/>
    </xf>
    <xf numFmtId="0" fontId="17" fillId="5" borderId="8" xfId="1" applyFont="1" applyFill="1" applyBorder="1" applyAlignment="1">
      <alignment horizontal="center" textRotation="90" wrapText="1"/>
    </xf>
    <xf numFmtId="0" fontId="17" fillId="5" borderId="9" xfId="1" applyFont="1" applyFill="1" applyBorder="1" applyAlignment="1">
      <alignment horizontal="center" textRotation="90" wrapText="1"/>
    </xf>
    <xf numFmtId="0" fontId="11" fillId="5" borderId="9" xfId="1" applyFont="1" applyFill="1" applyBorder="1" applyAlignment="1">
      <alignment horizontal="center" textRotation="90" wrapText="1"/>
    </xf>
    <xf numFmtId="0" fontId="17" fillId="5" borderId="10" xfId="1" applyFont="1" applyFill="1" applyBorder="1" applyAlignment="1">
      <alignment horizontal="center" textRotation="90" wrapText="1"/>
    </xf>
    <xf numFmtId="0" fontId="17" fillId="5" borderId="11" xfId="1" applyFont="1" applyFill="1" applyBorder="1" applyAlignment="1">
      <alignment horizontal="center" textRotation="90" wrapText="1"/>
    </xf>
    <xf numFmtId="0" fontId="17" fillId="5" borderId="12" xfId="1" applyFont="1" applyFill="1" applyBorder="1" applyAlignment="1">
      <alignment horizontal="center" textRotation="90" wrapText="1"/>
    </xf>
    <xf numFmtId="0" fontId="17" fillId="5" borderId="13" xfId="1" applyFont="1" applyFill="1" applyBorder="1" applyAlignment="1">
      <alignment horizontal="center" textRotation="90" wrapText="1"/>
    </xf>
    <xf numFmtId="0" fontId="11" fillId="5" borderId="13" xfId="1" applyFont="1" applyFill="1" applyBorder="1" applyAlignment="1">
      <alignment horizontal="center" textRotation="90" wrapText="1"/>
    </xf>
    <xf numFmtId="0" fontId="17" fillId="5" borderId="14" xfId="1" applyFont="1" applyFill="1" applyBorder="1" applyAlignment="1">
      <alignment horizontal="center" textRotation="90" wrapText="1"/>
    </xf>
    <xf numFmtId="0" fontId="17" fillId="5" borderId="15" xfId="1" applyFont="1" applyFill="1" applyBorder="1" applyAlignment="1">
      <alignment horizontal="center" textRotation="90" wrapText="1"/>
    </xf>
    <xf numFmtId="0" fontId="11" fillId="6" borderId="8" xfId="1" applyFont="1" applyFill="1" applyBorder="1" applyAlignment="1">
      <alignment horizontal="center" textRotation="90"/>
    </xf>
    <xf numFmtId="0" fontId="11" fillId="6" borderId="9" xfId="1" applyFont="1" applyFill="1" applyBorder="1" applyAlignment="1">
      <alignment horizontal="center" textRotation="90"/>
    </xf>
    <xf numFmtId="0" fontId="11" fillId="6" borderId="10" xfId="1" applyFont="1" applyFill="1" applyBorder="1" applyAlignment="1">
      <alignment horizontal="center" textRotation="90"/>
    </xf>
    <xf numFmtId="0" fontId="11" fillId="6" borderId="11" xfId="1" applyFont="1" applyFill="1" applyBorder="1" applyAlignment="1">
      <alignment horizontal="center" textRotation="90"/>
    </xf>
    <xf numFmtId="0" fontId="18" fillId="5" borderId="3" xfId="1" applyFont="1" applyFill="1" applyBorder="1" applyAlignment="1">
      <alignment horizontal="center" vertical="center" wrapText="1"/>
    </xf>
    <xf numFmtId="0" fontId="18" fillId="5" borderId="1" xfId="1" applyFont="1" applyFill="1" applyBorder="1" applyAlignment="1">
      <alignment horizontal="center" vertical="center" wrapText="1"/>
    </xf>
    <xf numFmtId="0" fontId="18" fillId="5" borderId="5" xfId="1" applyFont="1" applyFill="1" applyBorder="1" applyAlignment="1">
      <alignment horizontal="center" vertical="center" wrapText="1"/>
    </xf>
    <xf numFmtId="0" fontId="18" fillId="5" borderId="6" xfId="1" applyFont="1" applyFill="1" applyBorder="1" applyAlignment="1">
      <alignment horizontal="center" vertical="center" wrapText="1"/>
    </xf>
    <xf numFmtId="0" fontId="18" fillId="6" borderId="3" xfId="1" applyFont="1" applyFill="1" applyBorder="1" applyAlignment="1">
      <alignment horizontal="center" vertical="center" wrapText="1"/>
    </xf>
    <xf numFmtId="0" fontId="18" fillId="6" borderId="1" xfId="1" applyFont="1" applyFill="1" applyBorder="1" applyAlignment="1">
      <alignment horizontal="center" vertical="center" wrapText="1"/>
    </xf>
    <xf numFmtId="0" fontId="18" fillId="6" borderId="5" xfId="1" applyFont="1" applyFill="1" applyBorder="1" applyAlignment="1">
      <alignment horizontal="center" vertical="center" wrapText="1"/>
    </xf>
    <xf numFmtId="0" fontId="18" fillId="6" borderId="6" xfId="1" applyFont="1" applyFill="1" applyBorder="1" applyAlignment="1">
      <alignment horizontal="center" vertical="center" wrapText="1"/>
    </xf>
    <xf numFmtId="0" fontId="5" fillId="5" borderId="3" xfId="1" applyFont="1" applyFill="1" applyBorder="1" applyAlignment="1">
      <alignment horizontal="center" vertical="center" wrapText="1"/>
    </xf>
    <xf numFmtId="0" fontId="5" fillId="5" borderId="1" xfId="1" applyFont="1" applyFill="1" applyBorder="1" applyAlignment="1">
      <alignment horizontal="center" vertical="center" wrapText="1"/>
    </xf>
    <xf numFmtId="0" fontId="5" fillId="5" borderId="5" xfId="1" applyFont="1" applyFill="1" applyBorder="1" applyAlignment="1">
      <alignment horizontal="center" vertical="center" wrapText="1"/>
    </xf>
    <xf numFmtId="0" fontId="5" fillId="5" borderId="6" xfId="1" applyFont="1" applyFill="1" applyBorder="1" applyAlignment="1">
      <alignment horizontal="center" vertical="center" wrapText="1"/>
    </xf>
    <xf numFmtId="0" fontId="5" fillId="6" borderId="3" xfId="1" applyFont="1" applyFill="1" applyBorder="1" applyAlignment="1">
      <alignment horizontal="center" vertical="center" wrapText="1"/>
    </xf>
    <xf numFmtId="0" fontId="5" fillId="6" borderId="1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horizontal="center" vertical="center" wrapText="1"/>
    </xf>
    <xf numFmtId="0" fontId="5" fillId="6" borderId="6" xfId="1" applyFont="1" applyFill="1" applyBorder="1" applyAlignment="1">
      <alignment horizontal="center" vertical="center" wrapText="1"/>
    </xf>
    <xf numFmtId="0" fontId="20" fillId="5" borderId="3" xfId="1" applyFont="1" applyFill="1" applyBorder="1" applyAlignment="1">
      <alignment horizontal="center" vertical="center" wrapText="1"/>
    </xf>
    <xf numFmtId="0" fontId="20" fillId="5" borderId="1" xfId="1" applyFont="1" applyFill="1" applyBorder="1" applyAlignment="1">
      <alignment horizontal="center" vertical="center" wrapText="1"/>
    </xf>
    <xf numFmtId="0" fontId="20" fillId="5" borderId="5" xfId="1" applyFont="1" applyFill="1" applyBorder="1" applyAlignment="1">
      <alignment horizontal="center" vertical="center" wrapText="1"/>
    </xf>
    <xf numFmtId="0" fontId="5" fillId="6" borderId="23" xfId="1" applyFont="1" applyFill="1" applyBorder="1" applyAlignment="1">
      <alignment horizontal="center" vertical="center" wrapText="1"/>
    </xf>
    <xf numFmtId="0" fontId="5" fillId="6" borderId="28" xfId="1" applyFont="1" applyFill="1" applyBorder="1" applyAlignment="1">
      <alignment horizontal="center" vertical="center" wrapText="1"/>
    </xf>
    <xf numFmtId="0" fontId="5" fillId="6" borderId="17" xfId="1" applyFont="1" applyFill="1" applyBorder="1" applyAlignment="1">
      <alignment horizontal="center" vertical="center" wrapText="1"/>
    </xf>
    <xf numFmtId="0" fontId="5" fillId="6" borderId="27" xfId="1" applyFont="1" applyFill="1" applyBorder="1" applyAlignment="1">
      <alignment horizontal="center" vertical="center" wrapText="1"/>
    </xf>
    <xf numFmtId="0" fontId="26" fillId="6" borderId="3" xfId="1" applyFont="1" applyFill="1" applyBorder="1" applyAlignment="1">
      <alignment horizontal="center"/>
    </xf>
    <xf numFmtId="0" fontId="5" fillId="6" borderId="4" xfId="1" applyFont="1" applyFill="1" applyBorder="1" applyAlignment="1">
      <alignment horizontal="center" vertical="center" wrapText="1"/>
    </xf>
    <xf numFmtId="0" fontId="5" fillId="6" borderId="20" xfId="1" applyFont="1" applyFill="1" applyBorder="1" applyAlignment="1">
      <alignment horizontal="center" vertical="center" wrapText="1"/>
    </xf>
    <xf numFmtId="0" fontId="5" fillId="6" borderId="13" xfId="1" applyFont="1" applyFill="1" applyBorder="1" applyAlignment="1">
      <alignment horizontal="center" vertical="center" wrapText="1"/>
    </xf>
    <xf numFmtId="0" fontId="5" fillId="6" borderId="22" xfId="1" applyFont="1" applyFill="1" applyBorder="1" applyAlignment="1">
      <alignment horizontal="center" vertical="center" wrapText="1"/>
    </xf>
    <xf numFmtId="0" fontId="21" fillId="7" borderId="19" xfId="1" applyFont="1" applyFill="1" applyBorder="1" applyAlignment="1">
      <alignment horizontal="center" vertical="center" wrapText="1"/>
    </xf>
    <xf numFmtId="0" fontId="21" fillId="7" borderId="33" xfId="1" applyFont="1" applyFill="1" applyBorder="1" applyAlignment="1">
      <alignment horizontal="center" vertical="center" wrapText="1"/>
    </xf>
    <xf numFmtId="0" fontId="15" fillId="7" borderId="19" xfId="1" applyFont="1" applyFill="1" applyBorder="1" applyAlignment="1">
      <alignment horizontal="center" vertical="center" wrapText="1"/>
    </xf>
    <xf numFmtId="0" fontId="15" fillId="7" borderId="33" xfId="1" applyFont="1" applyFill="1" applyBorder="1" applyAlignment="1">
      <alignment horizontal="center" vertical="center" wrapText="1"/>
    </xf>
    <xf numFmtId="0" fontId="8" fillId="0" borderId="37" xfId="1" applyFont="1" applyBorder="1" applyAlignment="1">
      <alignment horizontal="center" vertical="center" wrapText="1"/>
    </xf>
    <xf numFmtId="0" fontId="18" fillId="0" borderId="38" xfId="1" applyFont="1" applyBorder="1" applyAlignment="1">
      <alignment horizontal="center" vertical="center" wrapText="1"/>
    </xf>
    <xf numFmtId="0" fontId="18" fillId="0" borderId="2" xfId="1" applyFont="1" applyBorder="1" applyAlignment="1">
      <alignment horizontal="center" vertical="center" wrapText="1"/>
    </xf>
    <xf numFmtId="0" fontId="18" fillId="0" borderId="52" xfId="1" applyFont="1" applyBorder="1" applyAlignment="1">
      <alignment horizontal="center" vertical="center" wrapText="1"/>
    </xf>
    <xf numFmtId="0" fontId="18" fillId="0" borderId="31" xfId="1" applyFont="1" applyBorder="1" applyAlignment="1">
      <alignment horizontal="center" vertical="center" wrapText="1"/>
    </xf>
    <xf numFmtId="0" fontId="18" fillId="5" borderId="38" xfId="1" applyFont="1" applyFill="1" applyBorder="1" applyAlignment="1">
      <alignment horizontal="center" vertical="center" wrapText="1"/>
    </xf>
    <xf numFmtId="0" fontId="18" fillId="5" borderId="2" xfId="1" applyFont="1" applyFill="1" applyBorder="1" applyAlignment="1">
      <alignment horizontal="center" vertical="center" wrapText="1"/>
    </xf>
    <xf numFmtId="0" fontId="18" fillId="5" borderId="52" xfId="1" applyFont="1" applyFill="1" applyBorder="1" applyAlignment="1">
      <alignment horizontal="center" vertical="center" wrapText="1"/>
    </xf>
    <xf numFmtId="0" fontId="18" fillId="5" borderId="31" xfId="1" applyFont="1" applyFill="1" applyBorder="1" applyAlignment="1">
      <alignment horizontal="center" vertical="center" wrapText="1"/>
    </xf>
    <xf numFmtId="0" fontId="18" fillId="6" borderId="53" xfId="1" applyFont="1" applyFill="1" applyBorder="1" applyAlignment="1">
      <alignment horizontal="center" vertical="center" wrapText="1"/>
    </xf>
    <xf numFmtId="0" fontId="18" fillId="6" borderId="2" xfId="1" applyFont="1" applyFill="1" applyBorder="1" applyAlignment="1">
      <alignment horizontal="center" vertical="center" wrapText="1"/>
    </xf>
    <xf numFmtId="0" fontId="18" fillId="6" borderId="52" xfId="1" applyFont="1" applyFill="1" applyBorder="1" applyAlignment="1">
      <alignment horizontal="center" vertical="center" wrapText="1"/>
    </xf>
    <xf numFmtId="0" fontId="18" fillId="6" borderId="31" xfId="1" applyFont="1" applyFill="1" applyBorder="1" applyAlignment="1">
      <alignment horizontal="center" vertical="center" wrapText="1"/>
    </xf>
    <xf numFmtId="0" fontId="5" fillId="2" borderId="38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52" xfId="1" applyFont="1" applyFill="1" applyBorder="1" applyAlignment="1">
      <alignment horizontal="center" vertical="center" wrapText="1"/>
    </xf>
    <xf numFmtId="0" fontId="5" fillId="5" borderId="53" xfId="1" applyFont="1" applyFill="1" applyBorder="1" applyAlignment="1">
      <alignment horizontal="center" vertical="center" wrapText="1"/>
    </xf>
    <xf numFmtId="0" fontId="5" fillId="5" borderId="2" xfId="1" applyFont="1" applyFill="1" applyBorder="1" applyAlignment="1">
      <alignment horizontal="center" vertical="center" wrapText="1"/>
    </xf>
    <xf numFmtId="0" fontId="5" fillId="5" borderId="52" xfId="1" applyFont="1" applyFill="1" applyBorder="1" applyAlignment="1">
      <alignment horizontal="center" vertical="center" wrapText="1"/>
    </xf>
    <xf numFmtId="0" fontId="5" fillId="5" borderId="31" xfId="1" applyFont="1" applyFill="1" applyBorder="1" applyAlignment="1">
      <alignment horizontal="center" vertical="center" wrapText="1"/>
    </xf>
    <xf numFmtId="0" fontId="5" fillId="2" borderId="53" xfId="1" applyFont="1" applyFill="1" applyBorder="1" applyAlignment="1">
      <alignment horizontal="center" vertical="center" wrapText="1"/>
    </xf>
    <xf numFmtId="0" fontId="5" fillId="6" borderId="53" xfId="1" applyFont="1" applyFill="1" applyBorder="1" applyAlignment="1">
      <alignment horizontal="center" vertical="center" wrapText="1"/>
    </xf>
    <xf numFmtId="0" fontId="5" fillId="6" borderId="2" xfId="1" applyFont="1" applyFill="1" applyBorder="1" applyAlignment="1">
      <alignment horizontal="center" vertical="center" wrapText="1"/>
    </xf>
    <xf numFmtId="0" fontId="5" fillId="6" borderId="52" xfId="1" applyFont="1" applyFill="1" applyBorder="1" applyAlignment="1">
      <alignment horizontal="center" vertical="center" wrapText="1"/>
    </xf>
    <xf numFmtId="0" fontId="5" fillId="6" borderId="31" xfId="1" applyFont="1" applyFill="1" applyBorder="1" applyAlignment="1">
      <alignment horizontal="center" vertical="center" wrapText="1"/>
    </xf>
    <xf numFmtId="0" fontId="5" fillId="2" borderId="20" xfId="1" applyFont="1" applyFill="1" applyBorder="1" applyAlignment="1">
      <alignment horizontal="center" vertical="center" wrapText="1"/>
    </xf>
    <xf numFmtId="0" fontId="5" fillId="2" borderId="22" xfId="1" applyFont="1" applyFill="1" applyBorder="1" applyAlignment="1">
      <alignment horizontal="center" vertical="center" wrapText="1"/>
    </xf>
    <xf numFmtId="0" fontId="15" fillId="0" borderId="54" xfId="1" applyFont="1" applyBorder="1" applyAlignment="1">
      <alignment horizontal="center" vertical="center" wrapText="1"/>
    </xf>
    <xf numFmtId="0" fontId="5" fillId="0" borderId="38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52" xfId="1" applyFont="1" applyBorder="1" applyAlignment="1">
      <alignment horizontal="center" vertical="center" wrapText="1"/>
    </xf>
    <xf numFmtId="0" fontId="5" fillId="0" borderId="53" xfId="1" applyFont="1" applyBorder="1" applyAlignment="1">
      <alignment horizontal="center" vertical="center" wrapText="1"/>
    </xf>
    <xf numFmtId="49" fontId="15" fillId="0" borderId="37" xfId="1" applyNumberFormat="1" applyFont="1" applyBorder="1" applyAlignment="1">
      <alignment horizontal="center" vertical="center" wrapText="1"/>
    </xf>
    <xf numFmtId="0" fontId="21" fillId="7" borderId="19" xfId="1" applyFont="1" applyFill="1" applyBorder="1" applyAlignment="1">
      <alignment vertical="center" wrapText="1"/>
    </xf>
    <xf numFmtId="0" fontId="21" fillId="7" borderId="33" xfId="1" applyFont="1" applyFill="1" applyBorder="1" applyAlignment="1">
      <alignment vertical="center" wrapText="1"/>
    </xf>
    <xf numFmtId="0" fontId="15" fillId="7" borderId="19" xfId="1" applyFont="1" applyFill="1" applyBorder="1" applyAlignment="1">
      <alignment vertical="center" wrapText="1"/>
    </xf>
    <xf numFmtId="0" fontId="15" fillId="7" borderId="33" xfId="1" applyFont="1" applyFill="1" applyBorder="1" applyAlignment="1">
      <alignment vertical="center" wrapText="1"/>
    </xf>
    <xf numFmtId="0" fontId="24" fillId="8" borderId="22" xfId="1" applyFont="1" applyFill="1" applyBorder="1" applyAlignment="1">
      <alignment vertical="center" wrapText="1"/>
    </xf>
    <xf numFmtId="0" fontId="15" fillId="8" borderId="19" xfId="1" applyFont="1" applyFill="1" applyBorder="1" applyAlignment="1">
      <alignment vertical="center" wrapText="1"/>
    </xf>
    <xf numFmtId="0" fontId="15" fillId="8" borderId="33" xfId="1" applyFont="1" applyFill="1" applyBorder="1" applyAlignment="1">
      <alignment vertical="center" wrapText="1"/>
    </xf>
    <xf numFmtId="0" fontId="14" fillId="8" borderId="22" xfId="1" applyFont="1" applyFill="1" applyBorder="1" applyAlignment="1">
      <alignment vertical="center" wrapText="1"/>
    </xf>
    <xf numFmtId="0" fontId="14" fillId="8" borderId="30" xfId="1" applyFont="1" applyFill="1" applyBorder="1" applyAlignment="1">
      <alignment vertical="center" wrapText="1"/>
    </xf>
    <xf numFmtId="0" fontId="24" fillId="8" borderId="22" xfId="1" applyFont="1" applyFill="1" applyBorder="1" applyAlignment="1">
      <alignment horizontal="center" vertical="center" wrapText="1"/>
    </xf>
    <xf numFmtId="0" fontId="24" fillId="9" borderId="45" xfId="1" applyFont="1" applyFill="1" applyBorder="1" applyAlignment="1">
      <alignment vertical="center" wrapText="1"/>
    </xf>
    <xf numFmtId="0" fontId="24" fillId="9" borderId="13" xfId="1" applyFont="1" applyFill="1" applyBorder="1" applyAlignment="1">
      <alignment vertical="center" wrapText="1"/>
    </xf>
    <xf numFmtId="0" fontId="24" fillId="9" borderId="15" xfId="1" applyFont="1" applyFill="1" applyBorder="1" applyAlignment="1">
      <alignment vertical="center" wrapText="1"/>
    </xf>
    <xf numFmtId="0" fontId="14" fillId="8" borderId="22" xfId="1" applyFont="1" applyFill="1" applyBorder="1" applyAlignment="1">
      <alignment horizontal="center" vertical="center" wrapText="1"/>
    </xf>
    <xf numFmtId="0" fontId="14" fillId="9" borderId="45" xfId="1" applyFont="1" applyFill="1" applyBorder="1" applyAlignment="1">
      <alignment vertical="center" wrapText="1"/>
    </xf>
    <xf numFmtId="0" fontId="14" fillId="9" borderId="13" xfId="1" applyFont="1" applyFill="1" applyBorder="1" applyAlignment="1">
      <alignment vertical="center" wrapText="1"/>
    </xf>
    <xf numFmtId="0" fontId="14" fillId="8" borderId="30" xfId="1" applyFont="1" applyFill="1" applyBorder="1" applyAlignment="1">
      <alignment horizontal="center" vertical="center" wrapText="1"/>
    </xf>
    <xf numFmtId="0" fontId="14" fillId="9" borderId="14" xfId="1" applyFont="1" applyFill="1" applyBorder="1" applyAlignment="1">
      <alignment vertical="center" wrapText="1"/>
    </xf>
    <xf numFmtId="0" fontId="13" fillId="10" borderId="44" xfId="1" applyFont="1" applyFill="1" applyBorder="1" applyAlignment="1">
      <alignment horizontal="left" vertical="center" wrapText="1" indent="1"/>
    </xf>
    <xf numFmtId="49" fontId="13" fillId="6" borderId="44" xfId="1" applyNumberFormat="1" applyFont="1" applyFill="1" applyBorder="1" applyAlignment="1">
      <alignment horizontal="center" vertical="center" wrapText="1"/>
    </xf>
    <xf numFmtId="0" fontId="13" fillId="12" borderId="44" xfId="1" applyFont="1" applyFill="1" applyBorder="1" applyAlignment="1">
      <alignment horizontal="center" vertical="center" wrapText="1"/>
    </xf>
    <xf numFmtId="0" fontId="13" fillId="11" borderId="44" xfId="1" applyFont="1" applyFill="1" applyBorder="1" applyAlignment="1">
      <alignment horizontal="center" vertical="center" wrapText="1"/>
    </xf>
    <xf numFmtId="0" fontId="13" fillId="6" borderId="23" xfId="1" applyFont="1" applyFill="1" applyBorder="1" applyAlignment="1">
      <alignment horizontal="center" vertical="center" wrapText="1"/>
    </xf>
    <xf numFmtId="0" fontId="14" fillId="13" borderId="24" xfId="1" applyFont="1" applyFill="1" applyBorder="1" applyAlignment="1">
      <alignment vertical="center" wrapText="1"/>
    </xf>
    <xf numFmtId="0" fontId="14" fillId="13" borderId="28" xfId="1" applyFont="1" applyFill="1" applyBorder="1" applyAlignment="1">
      <alignment vertical="center" wrapText="1"/>
    </xf>
    <xf numFmtId="0" fontId="14" fillId="7" borderId="37" xfId="1" applyFont="1" applyFill="1" applyBorder="1" applyAlignment="1">
      <alignment horizontal="center" vertical="center" wrapText="1"/>
    </xf>
    <xf numFmtId="0" fontId="28" fillId="0" borderId="0" xfId="1" applyFont="1"/>
    <xf numFmtId="0" fontId="8" fillId="2" borderId="18" xfId="1" applyFont="1" applyFill="1" applyBorder="1" applyAlignment="1">
      <alignment horizontal="center" vertical="center" wrapText="1"/>
    </xf>
    <xf numFmtId="0" fontId="18" fillId="2" borderId="19" xfId="1" applyFont="1" applyFill="1" applyBorder="1" applyAlignment="1">
      <alignment vertical="center" wrapText="1"/>
    </xf>
    <xf numFmtId="0" fontId="18" fillId="2" borderId="32" xfId="1" applyFont="1" applyFill="1" applyBorder="1" applyAlignment="1">
      <alignment vertical="center"/>
    </xf>
    <xf numFmtId="0" fontId="18" fillId="2" borderId="19" xfId="0" applyFont="1" applyFill="1" applyBorder="1" applyAlignment="1">
      <alignment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6" borderId="16" xfId="1" applyFont="1" applyFill="1" applyBorder="1" applyAlignment="1">
      <alignment horizontal="center" vertical="center" wrapText="1"/>
    </xf>
    <xf numFmtId="0" fontId="5" fillId="6" borderId="7" xfId="1" applyFont="1" applyFill="1" applyBorder="1" applyAlignment="1">
      <alignment horizontal="center" vertical="center" wrapText="1"/>
    </xf>
    <xf numFmtId="0" fontId="5" fillId="6" borderId="19" xfId="1" applyFont="1" applyFill="1" applyBorder="1" applyAlignment="1">
      <alignment horizontal="center" vertical="center" wrapText="1"/>
    </xf>
    <xf numFmtId="0" fontId="4" fillId="2" borderId="16" xfId="1" applyFont="1" applyFill="1" applyBorder="1" applyAlignment="1">
      <alignment horizontal="right" vertical="center" wrapText="1"/>
    </xf>
    <xf numFmtId="0" fontId="4" fillId="2" borderId="7" xfId="1" applyFont="1" applyFill="1" applyBorder="1" applyAlignment="1">
      <alignment horizontal="right" vertical="center" wrapText="1"/>
    </xf>
    <xf numFmtId="0" fontId="4" fillId="2" borderId="19" xfId="1" applyFont="1" applyFill="1" applyBorder="1" applyAlignment="1">
      <alignment horizontal="right" vertical="center" wrapText="1"/>
    </xf>
    <xf numFmtId="1" fontId="4" fillId="4" borderId="42" xfId="1" applyNumberFormat="1" applyFont="1" applyFill="1" applyBorder="1" applyAlignment="1">
      <alignment horizontal="right" vertical="center" wrapText="1"/>
    </xf>
    <xf numFmtId="1" fontId="4" fillId="4" borderId="43" xfId="1" applyNumberFormat="1" applyFont="1" applyFill="1" applyBorder="1" applyAlignment="1">
      <alignment horizontal="right" vertical="center" wrapText="1"/>
    </xf>
    <xf numFmtId="1" fontId="4" fillId="4" borderId="36" xfId="1" applyNumberFormat="1" applyFont="1" applyFill="1" applyBorder="1" applyAlignment="1">
      <alignment horizontal="right" vertical="center" wrapText="1"/>
    </xf>
    <xf numFmtId="0" fontId="5" fillId="2" borderId="16" xfId="1" applyFont="1" applyFill="1" applyBorder="1" applyAlignment="1">
      <alignment horizontal="center" vertical="center" wrapText="1"/>
    </xf>
    <xf numFmtId="0" fontId="5" fillId="2" borderId="19" xfId="1" applyFont="1" applyFill="1" applyBorder="1" applyAlignment="1">
      <alignment horizontal="center" vertical="center" wrapText="1"/>
    </xf>
    <xf numFmtId="1" fontId="5" fillId="2" borderId="16" xfId="1" applyNumberFormat="1" applyFont="1" applyFill="1" applyBorder="1" applyAlignment="1">
      <alignment horizontal="center" vertical="center" wrapText="1"/>
    </xf>
    <xf numFmtId="1" fontId="5" fillId="2" borderId="7" xfId="1" applyNumberFormat="1" applyFont="1" applyFill="1" applyBorder="1" applyAlignment="1">
      <alignment horizontal="center" vertical="center" wrapText="1"/>
    </xf>
    <xf numFmtId="1" fontId="5" fillId="2" borderId="19" xfId="1" applyNumberFormat="1" applyFont="1" applyFill="1" applyBorder="1" applyAlignment="1">
      <alignment horizontal="center" vertical="center" wrapText="1"/>
    </xf>
    <xf numFmtId="1" fontId="5" fillId="6" borderId="16" xfId="1" applyNumberFormat="1" applyFont="1" applyFill="1" applyBorder="1" applyAlignment="1">
      <alignment horizontal="center" vertical="center" wrapText="1"/>
    </xf>
    <xf numFmtId="1" fontId="5" fillId="6" borderId="7" xfId="1" applyNumberFormat="1" applyFont="1" applyFill="1" applyBorder="1" applyAlignment="1">
      <alignment horizontal="center" vertical="center" wrapText="1"/>
    </xf>
    <xf numFmtId="1" fontId="5" fillId="6" borderId="19" xfId="1" applyNumberFormat="1" applyFont="1" applyFill="1" applyBorder="1" applyAlignment="1">
      <alignment horizontal="center" vertical="center" wrapText="1"/>
    </xf>
    <xf numFmtId="0" fontId="4" fillId="9" borderId="20" xfId="1" applyFont="1" applyFill="1" applyBorder="1" applyAlignment="1">
      <alignment horizontal="center" vertical="center" wrapText="1"/>
    </xf>
    <xf numFmtId="0" fontId="4" fillId="9" borderId="21" xfId="1" applyFont="1" applyFill="1" applyBorder="1" applyAlignment="1">
      <alignment horizontal="center" vertical="center" wrapText="1"/>
    </xf>
    <xf numFmtId="0" fontId="4" fillId="9" borderId="22" xfId="1" applyFont="1" applyFill="1" applyBorder="1" applyAlignment="1">
      <alignment horizontal="center" vertical="center" wrapText="1"/>
    </xf>
    <xf numFmtId="0" fontId="14" fillId="9" borderId="20" xfId="1" applyFont="1" applyFill="1" applyBorder="1" applyAlignment="1">
      <alignment horizontal="center" vertical="center"/>
    </xf>
    <xf numFmtId="0" fontId="14" fillId="9" borderId="21" xfId="1" applyFont="1" applyFill="1" applyBorder="1" applyAlignment="1">
      <alignment horizontal="center" vertical="center"/>
    </xf>
    <xf numFmtId="0" fontId="14" fillId="9" borderId="22" xfId="1" applyFont="1" applyFill="1" applyBorder="1" applyAlignment="1">
      <alignment horizontal="center" vertical="center"/>
    </xf>
    <xf numFmtId="0" fontId="14" fillId="9" borderId="20" xfId="1" applyFont="1" applyFill="1" applyBorder="1" applyAlignment="1">
      <alignment horizontal="center" vertical="center" wrapText="1"/>
    </xf>
    <xf numFmtId="0" fontId="14" fillId="9" borderId="21" xfId="1" applyFont="1" applyFill="1" applyBorder="1" applyAlignment="1">
      <alignment horizontal="center" vertical="center" wrapText="1"/>
    </xf>
    <xf numFmtId="0" fontId="14" fillId="9" borderId="22" xfId="1" applyFont="1" applyFill="1" applyBorder="1" applyAlignment="1">
      <alignment horizontal="center" vertical="center" wrapText="1"/>
    </xf>
    <xf numFmtId="0" fontId="23" fillId="9" borderId="20" xfId="0" applyFont="1" applyFill="1" applyBorder="1" applyAlignment="1">
      <alignment horizontal="center" vertical="center"/>
    </xf>
    <xf numFmtId="0" fontId="23" fillId="9" borderId="21" xfId="0" applyFont="1" applyFill="1" applyBorder="1" applyAlignment="1">
      <alignment horizontal="center" vertical="center"/>
    </xf>
    <xf numFmtId="0" fontId="23" fillId="9" borderId="22" xfId="0" applyFont="1" applyFill="1" applyBorder="1" applyAlignment="1">
      <alignment horizontal="center" vertical="center"/>
    </xf>
    <xf numFmtId="0" fontId="11" fillId="4" borderId="55" xfId="1" applyFont="1" applyFill="1" applyBorder="1" applyAlignment="1">
      <alignment vertical="center" wrapText="1"/>
    </xf>
    <xf numFmtId="0" fontId="11" fillId="4" borderId="11" xfId="1" applyFont="1" applyFill="1" applyBorder="1" applyAlignment="1">
      <alignment vertical="center" wrapText="1"/>
    </xf>
    <xf numFmtId="0" fontId="11" fillId="2" borderId="16" xfId="1" applyFont="1" applyFill="1" applyBorder="1" applyAlignment="1">
      <alignment vertical="center" wrapText="1"/>
    </xf>
    <xf numFmtId="0" fontId="11" fillId="2" borderId="7" xfId="1" applyFont="1" applyFill="1" applyBorder="1" applyAlignment="1">
      <alignment vertical="center" wrapText="1"/>
    </xf>
    <xf numFmtId="0" fontId="11" fillId="2" borderId="19" xfId="1" applyFont="1" applyFill="1" applyBorder="1" applyAlignment="1">
      <alignment vertical="center" wrapText="1"/>
    </xf>
    <xf numFmtId="0" fontId="11" fillId="2" borderId="16" xfId="1" applyFont="1" applyFill="1" applyBorder="1" applyAlignment="1">
      <alignment horizontal="left" vertical="center" wrapText="1"/>
    </xf>
    <xf numFmtId="0" fontId="11" fillId="2" borderId="7" xfId="1" applyFont="1" applyFill="1" applyBorder="1" applyAlignment="1">
      <alignment horizontal="left" vertical="center" wrapText="1"/>
    </xf>
    <xf numFmtId="0" fontId="11" fillId="2" borderId="19" xfId="1" applyFont="1" applyFill="1" applyBorder="1" applyAlignment="1">
      <alignment horizontal="left" vertical="center" wrapText="1"/>
    </xf>
    <xf numFmtId="0" fontId="11" fillId="2" borderId="18" xfId="1" applyFont="1" applyFill="1" applyBorder="1" applyAlignment="1">
      <alignment horizontal="left" vertical="center" wrapText="1"/>
    </xf>
    <xf numFmtId="0" fontId="11" fillId="2" borderId="6" xfId="1" applyFont="1" applyFill="1" applyBorder="1" applyAlignment="1">
      <alignment horizontal="left" vertical="center" wrapText="1"/>
    </xf>
    <xf numFmtId="0" fontId="12" fillId="2" borderId="0" xfId="1" applyFont="1" applyFill="1" applyAlignment="1">
      <alignment horizontal="left"/>
    </xf>
    <xf numFmtId="0" fontId="11" fillId="2" borderId="18" xfId="1" applyFont="1" applyFill="1" applyBorder="1" applyAlignment="1">
      <alignment vertical="center" wrapText="1"/>
    </xf>
    <xf numFmtId="0" fontId="11" fillId="2" borderId="6" xfId="1" applyFont="1" applyFill="1" applyBorder="1" applyAlignment="1">
      <alignment vertical="center" wrapText="1"/>
    </xf>
    <xf numFmtId="0" fontId="18" fillId="0" borderId="20" xfId="1" applyFont="1" applyBorder="1" applyAlignment="1">
      <alignment horizontal="center" vertical="center" wrapText="1"/>
    </xf>
    <xf numFmtId="0" fontId="18" fillId="0" borderId="21" xfId="1" applyFont="1" applyBorder="1" applyAlignment="1">
      <alignment horizontal="center" vertical="center" wrapText="1"/>
    </xf>
    <xf numFmtId="0" fontId="18" fillId="0" borderId="22" xfId="1" applyFont="1" applyBorder="1" applyAlignment="1">
      <alignment horizontal="center" vertical="center" wrapText="1"/>
    </xf>
    <xf numFmtId="0" fontId="13" fillId="12" borderId="17" xfId="1" applyFont="1" applyFill="1" applyBorder="1" applyAlignment="1">
      <alignment horizontal="left" vertical="center"/>
    </xf>
    <xf numFmtId="0" fontId="13" fillId="12" borderId="25" xfId="1" applyFont="1" applyFill="1" applyBorder="1" applyAlignment="1">
      <alignment horizontal="left" vertical="center"/>
    </xf>
    <xf numFmtId="0" fontId="13" fillId="12" borderId="29" xfId="1" applyFont="1" applyFill="1" applyBorder="1" applyAlignment="1">
      <alignment horizontal="left" vertical="center"/>
    </xf>
    <xf numFmtId="0" fontId="5" fillId="2" borderId="20" xfId="1" applyFont="1" applyFill="1" applyBorder="1" applyAlignment="1">
      <alignment horizontal="center" vertical="center" wrapText="1"/>
    </xf>
    <xf numFmtId="0" fontId="5" fillId="2" borderId="21" xfId="1" applyFont="1" applyFill="1" applyBorder="1" applyAlignment="1">
      <alignment horizontal="center" vertical="center" wrapText="1"/>
    </xf>
    <xf numFmtId="0" fontId="5" fillId="2" borderId="22" xfId="1" applyFont="1" applyFill="1" applyBorder="1" applyAlignment="1">
      <alignment horizontal="center" vertical="center" wrapText="1"/>
    </xf>
    <xf numFmtId="0" fontId="3" fillId="6" borderId="26" xfId="1" applyFont="1" applyFill="1" applyBorder="1" applyAlignment="1">
      <alignment horizontal="left" vertical="center" wrapText="1"/>
    </xf>
    <xf numFmtId="0" fontId="3" fillId="6" borderId="25" xfId="1" applyFont="1" applyFill="1" applyBorder="1" applyAlignment="1">
      <alignment horizontal="left" vertical="center" wrapText="1"/>
    </xf>
    <xf numFmtId="0" fontId="3" fillId="6" borderId="29" xfId="1" applyFont="1" applyFill="1" applyBorder="1" applyAlignment="1">
      <alignment horizontal="left" vertical="center" wrapText="1"/>
    </xf>
    <xf numFmtId="0" fontId="5" fillId="0" borderId="20" xfId="1" applyFont="1" applyBorder="1" applyAlignment="1">
      <alignment horizontal="center" vertical="center" wrapText="1"/>
    </xf>
    <xf numFmtId="0" fontId="5" fillId="0" borderId="21" xfId="1" applyFont="1" applyBorder="1" applyAlignment="1">
      <alignment horizontal="center" vertical="center" wrapText="1"/>
    </xf>
    <xf numFmtId="0" fontId="5" fillId="0" borderId="22" xfId="1" applyFont="1" applyBorder="1" applyAlignment="1">
      <alignment horizontal="center" vertical="center" wrapText="1"/>
    </xf>
    <xf numFmtId="0" fontId="11" fillId="2" borderId="44" xfId="1" applyFont="1" applyFill="1" applyBorder="1" applyAlignment="1">
      <alignment vertical="center" wrapText="1"/>
    </xf>
    <xf numFmtId="0" fontId="11" fillId="2" borderId="27" xfId="1" applyFont="1" applyFill="1" applyBorder="1" applyAlignment="1">
      <alignment vertical="center" wrapText="1"/>
    </xf>
    <xf numFmtId="0" fontId="11" fillId="7" borderId="34" xfId="1" applyFont="1" applyFill="1" applyBorder="1" applyAlignment="1">
      <alignment horizontal="center" textRotation="90" wrapText="1"/>
    </xf>
    <xf numFmtId="0" fontId="11" fillId="7" borderId="36" xfId="1" applyFont="1" applyFill="1" applyBorder="1" applyAlignment="1">
      <alignment horizontal="center" textRotation="90" wrapText="1"/>
    </xf>
    <xf numFmtId="0" fontId="11" fillId="0" borderId="20" xfId="1" applyFont="1" applyBorder="1" applyAlignment="1">
      <alignment horizontal="center" vertical="center" wrapText="1"/>
    </xf>
    <xf numFmtId="0" fontId="11" fillId="0" borderId="21" xfId="1" applyFont="1" applyBorder="1" applyAlignment="1">
      <alignment horizontal="center" vertical="center" wrapText="1"/>
    </xf>
    <xf numFmtId="0" fontId="11" fillId="0" borderId="22" xfId="1" applyFont="1" applyBorder="1" applyAlignment="1">
      <alignment horizontal="center" vertical="center" wrapText="1"/>
    </xf>
    <xf numFmtId="0" fontId="11" fillId="6" borderId="20" xfId="1" applyFont="1" applyFill="1" applyBorder="1" applyAlignment="1">
      <alignment horizontal="center" vertical="center" wrapText="1"/>
    </xf>
    <xf numFmtId="0" fontId="11" fillId="6" borderId="21" xfId="1" applyFont="1" applyFill="1" applyBorder="1" applyAlignment="1">
      <alignment horizontal="center" vertical="center" wrapText="1"/>
    </xf>
    <xf numFmtId="0" fontId="11" fillId="6" borderId="22" xfId="1" applyFont="1" applyFill="1" applyBorder="1" applyAlignment="1">
      <alignment horizontal="center" vertical="center" wrapText="1"/>
    </xf>
    <xf numFmtId="0" fontId="3" fillId="10" borderId="26" xfId="1" applyFont="1" applyFill="1" applyBorder="1" applyAlignment="1">
      <alignment horizontal="left" vertical="center" wrapText="1"/>
    </xf>
    <xf numFmtId="0" fontId="3" fillId="10" borderId="25" xfId="1" applyFont="1" applyFill="1" applyBorder="1" applyAlignment="1">
      <alignment horizontal="left" vertical="center" wrapText="1"/>
    </xf>
    <xf numFmtId="0" fontId="3" fillId="10" borderId="29" xfId="1" applyFont="1" applyFill="1" applyBorder="1" applyAlignment="1">
      <alignment horizontal="left" vertical="center" wrapText="1"/>
    </xf>
    <xf numFmtId="0" fontId="13" fillId="12" borderId="26" xfId="1" applyFont="1" applyFill="1" applyBorder="1" applyAlignment="1">
      <alignment horizontal="left" vertical="center" wrapText="1"/>
    </xf>
    <xf numFmtId="0" fontId="13" fillId="12" borderId="25" xfId="1" applyFont="1" applyFill="1" applyBorder="1" applyAlignment="1">
      <alignment horizontal="left" vertical="center" wrapText="1"/>
    </xf>
    <xf numFmtId="0" fontId="13" fillId="12" borderId="29" xfId="1" applyFont="1" applyFill="1" applyBorder="1" applyAlignment="1">
      <alignment horizontal="left" vertical="center" wrapText="1"/>
    </xf>
    <xf numFmtId="0" fontId="13" fillId="4" borderId="26" xfId="1" applyFont="1" applyFill="1" applyBorder="1" applyAlignment="1">
      <alignment horizontal="center" vertical="center" wrapText="1"/>
    </xf>
    <xf numFmtId="0" fontId="13" fillId="4" borderId="25" xfId="1" applyFont="1" applyFill="1" applyBorder="1" applyAlignment="1">
      <alignment horizontal="center" vertical="center" wrapText="1"/>
    </xf>
    <xf numFmtId="0" fontId="13" fillId="4" borderId="44" xfId="1" applyFont="1" applyFill="1" applyBorder="1" applyAlignment="1">
      <alignment horizontal="center" vertical="center" wrapText="1"/>
    </xf>
    <xf numFmtId="0" fontId="3" fillId="11" borderId="26" xfId="1" applyFont="1" applyFill="1" applyBorder="1" applyAlignment="1">
      <alignment horizontal="left" vertical="center" wrapText="1"/>
    </xf>
    <xf numFmtId="0" fontId="3" fillId="11" borderId="25" xfId="1" applyFont="1" applyFill="1" applyBorder="1" applyAlignment="1">
      <alignment horizontal="left" vertical="center" wrapText="1"/>
    </xf>
    <xf numFmtId="0" fontId="3" fillId="11" borderId="29" xfId="1" applyFont="1" applyFill="1" applyBorder="1" applyAlignment="1">
      <alignment horizontal="left" vertical="center" wrapText="1"/>
    </xf>
    <xf numFmtId="0" fontId="11" fillId="0" borderId="50" xfId="1" applyFont="1" applyBorder="1" applyAlignment="1">
      <alignment horizontal="center" textRotation="90" wrapText="1"/>
    </xf>
    <xf numFmtId="0" fontId="11" fillId="0" borderId="51" xfId="1" applyFont="1" applyBorder="1" applyAlignment="1">
      <alignment horizontal="center" textRotation="90" wrapText="1"/>
    </xf>
    <xf numFmtId="0" fontId="11" fillId="7" borderId="46" xfId="1" applyFont="1" applyFill="1" applyBorder="1" applyAlignment="1">
      <alignment horizontal="center" textRotation="90" wrapText="1"/>
    </xf>
    <xf numFmtId="0" fontId="11" fillId="7" borderId="47" xfId="1" applyFont="1" applyFill="1" applyBorder="1" applyAlignment="1">
      <alignment horizontal="center" textRotation="90" wrapText="1"/>
    </xf>
    <xf numFmtId="0" fontId="5" fillId="2" borderId="26" xfId="1" applyFont="1" applyFill="1" applyBorder="1" applyAlignment="1">
      <alignment horizontal="center" vertical="center" wrapText="1"/>
    </xf>
    <xf numFmtId="0" fontId="5" fillId="2" borderId="25" xfId="1" applyFont="1" applyFill="1" applyBorder="1" applyAlignment="1">
      <alignment horizontal="center" vertical="center" wrapText="1"/>
    </xf>
    <xf numFmtId="0" fontId="5" fillId="2" borderId="29" xfId="1" applyFont="1" applyFill="1" applyBorder="1" applyAlignment="1">
      <alignment horizontal="center" vertical="center" wrapText="1"/>
    </xf>
    <xf numFmtId="0" fontId="5" fillId="2" borderId="42" xfId="1" applyFont="1" applyFill="1" applyBorder="1" applyAlignment="1">
      <alignment horizontal="center" vertical="center" wrapText="1"/>
    </xf>
    <xf numFmtId="0" fontId="5" fillId="2" borderId="43" xfId="1" applyFont="1" applyFill="1" applyBorder="1" applyAlignment="1">
      <alignment horizontal="center" vertical="center" wrapText="1"/>
    </xf>
    <xf numFmtId="0" fontId="5" fillId="2" borderId="36" xfId="1" applyFont="1" applyFill="1" applyBorder="1" applyAlignment="1">
      <alignment horizontal="center" vertical="center" wrapText="1"/>
    </xf>
    <xf numFmtId="0" fontId="5" fillId="2" borderId="41" xfId="1" applyFont="1" applyFill="1" applyBorder="1" applyAlignment="1">
      <alignment horizontal="center" vertical="center" wrapText="1"/>
    </xf>
    <xf numFmtId="0" fontId="5" fillId="2" borderId="40" xfId="1" applyFont="1" applyFill="1" applyBorder="1" applyAlignment="1">
      <alignment horizontal="center" vertical="center" wrapText="1"/>
    </xf>
    <xf numFmtId="0" fontId="5" fillId="6" borderId="41" xfId="1" applyFont="1" applyFill="1" applyBorder="1" applyAlignment="1">
      <alignment horizontal="center" vertical="center" wrapText="1"/>
    </xf>
    <xf numFmtId="0" fontId="5" fillId="6" borderId="40" xfId="1" applyFont="1" applyFill="1" applyBorder="1" applyAlignment="1">
      <alignment horizontal="center" vertical="center" wrapText="1"/>
    </xf>
    <xf numFmtId="0" fontId="5" fillId="6" borderId="34" xfId="1" applyFont="1" applyFill="1" applyBorder="1" applyAlignment="1">
      <alignment horizontal="center" vertical="center" wrapText="1"/>
    </xf>
    <xf numFmtId="0" fontId="11" fillId="0" borderId="46" xfId="1" applyFont="1" applyBorder="1" applyAlignment="1">
      <alignment horizontal="center" vertical="center" wrapText="1"/>
    </xf>
    <xf numFmtId="0" fontId="11" fillId="0" borderId="47" xfId="1" applyFont="1" applyBorder="1" applyAlignment="1">
      <alignment horizontal="center" vertical="center" wrapText="1"/>
    </xf>
    <xf numFmtId="0" fontId="11" fillId="0" borderId="48" xfId="1" applyFont="1" applyBorder="1" applyAlignment="1">
      <alignment horizontal="center" vertical="center" wrapText="1"/>
    </xf>
    <xf numFmtId="0" fontId="11" fillId="0" borderId="49" xfId="1" applyFont="1" applyBorder="1" applyAlignment="1">
      <alignment horizontal="center" vertical="center" wrapText="1"/>
    </xf>
    <xf numFmtId="0" fontId="14" fillId="13" borderId="26" xfId="1" applyFont="1" applyFill="1" applyBorder="1" applyAlignment="1">
      <alignment horizontal="left" vertical="center" wrapText="1"/>
    </xf>
    <xf numFmtId="0" fontId="14" fillId="13" borderId="25" xfId="1" applyFont="1" applyFill="1" applyBorder="1" applyAlignment="1">
      <alignment horizontal="left" vertical="center" wrapText="1"/>
    </xf>
    <xf numFmtId="0" fontId="14" fillId="13" borderId="29" xfId="1" applyFont="1" applyFill="1" applyBorder="1" applyAlignment="1">
      <alignment horizontal="left" vertical="center" wrapText="1"/>
    </xf>
    <xf numFmtId="0" fontId="14" fillId="13" borderId="42" xfId="1" applyFont="1" applyFill="1" applyBorder="1" applyAlignment="1">
      <alignment horizontal="left" vertical="center" wrapText="1"/>
    </xf>
    <xf numFmtId="0" fontId="14" fillId="13" borderId="43" xfId="1" applyFont="1" applyFill="1" applyBorder="1" applyAlignment="1">
      <alignment horizontal="left" vertical="center" wrapText="1"/>
    </xf>
    <xf numFmtId="0" fontId="14" fillId="13" borderId="36" xfId="1" applyFont="1" applyFill="1" applyBorder="1" applyAlignment="1">
      <alignment horizontal="left" vertical="center" wrapText="1"/>
    </xf>
    <xf numFmtId="0" fontId="15" fillId="2" borderId="20" xfId="1" applyFont="1" applyFill="1" applyBorder="1" applyAlignment="1">
      <alignment horizontal="left" vertical="center" wrapText="1"/>
    </xf>
    <xf numFmtId="0" fontId="15" fillId="2" borderId="21" xfId="1" applyFont="1" applyFill="1" applyBorder="1" applyAlignment="1">
      <alignment horizontal="left" vertical="center" wrapText="1"/>
    </xf>
    <xf numFmtId="0" fontId="15" fillId="2" borderId="22" xfId="1" applyFont="1" applyFill="1" applyBorder="1" applyAlignment="1">
      <alignment horizontal="left" vertical="center" wrapText="1"/>
    </xf>
    <xf numFmtId="0" fontId="14" fillId="0" borderId="42" xfId="1" applyFont="1" applyBorder="1" applyAlignment="1">
      <alignment horizontal="center" vertical="center" wrapText="1"/>
    </xf>
    <xf numFmtId="0" fontId="14" fillId="0" borderId="43" xfId="1" applyFont="1" applyBorder="1" applyAlignment="1">
      <alignment horizontal="center" vertical="center" wrapText="1"/>
    </xf>
    <xf numFmtId="0" fontId="14" fillId="0" borderId="36" xfId="1" applyFont="1" applyBorder="1" applyAlignment="1">
      <alignment horizontal="center" vertical="center" wrapText="1"/>
    </xf>
    <xf numFmtId="9" fontId="15" fillId="2" borderId="20" xfId="1" applyNumberFormat="1" applyFont="1" applyFill="1" applyBorder="1" applyAlignment="1">
      <alignment horizontal="center" vertical="center" wrapText="1"/>
    </xf>
    <xf numFmtId="9" fontId="15" fillId="2" borderId="22" xfId="1" applyNumberFormat="1" applyFont="1" applyFill="1" applyBorder="1" applyAlignment="1">
      <alignment horizontal="center" vertical="center" wrapText="1"/>
    </xf>
    <xf numFmtId="0" fontId="14" fillId="7" borderId="17" xfId="1" applyFont="1" applyFill="1" applyBorder="1" applyAlignment="1">
      <alignment horizontal="center" vertical="center" wrapText="1"/>
    </xf>
    <xf numFmtId="0" fontId="14" fillId="7" borderId="29" xfId="1" applyFont="1" applyFill="1" applyBorder="1" applyAlignment="1">
      <alignment horizontal="center" vertical="center" wrapText="1"/>
    </xf>
    <xf numFmtId="0" fontId="5" fillId="5" borderId="16" xfId="1" applyFont="1" applyFill="1" applyBorder="1" applyAlignment="1">
      <alignment horizontal="center" vertical="center" wrapText="1"/>
    </xf>
    <xf numFmtId="0" fontId="5" fillId="5" borderId="7" xfId="1" applyFont="1" applyFill="1" applyBorder="1" applyAlignment="1">
      <alignment horizontal="center" vertical="center" wrapText="1"/>
    </xf>
    <xf numFmtId="0" fontId="5" fillId="5" borderId="19" xfId="1" applyFont="1" applyFill="1" applyBorder="1" applyAlignment="1">
      <alignment horizontal="center" vertical="center" wrapText="1"/>
    </xf>
    <xf numFmtId="0" fontId="29" fillId="2" borderId="0" xfId="1" applyFont="1" applyFill="1"/>
  </cellXfs>
  <cellStyles count="3">
    <cellStyle name="Excel Built-in Explanatory Text" xfId="1"/>
    <cellStyle name="Normalny" xfId="0" builtinId="0"/>
    <cellStyle name="Procentowy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B3CAC7"/>
      <rgbColor rgb="00993366"/>
      <rgbColor rgb="00FDEADA"/>
      <rgbColor rgb="00DDDDDD"/>
      <rgbColor rgb="00660066"/>
      <rgbColor rgb="00CCCCCC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9D9D9"/>
      <rgbColor rgb="00D7E4BD"/>
      <rgbColor rgb="00C3D69B"/>
      <rgbColor rgb="00B7DEE8"/>
      <rgbColor rgb="00E6B9B8"/>
      <rgbColor rgb="00BFBFBF"/>
      <rgbColor rgb="00FCD5B5"/>
      <rgbColor rgb="003366FF"/>
      <rgbColor rgb="0033CCCC"/>
      <rgbColor rgb="0099CC00"/>
      <rgbColor rgb="00FFCC00"/>
      <rgbColor rgb="00FF9900"/>
      <rgbColor rgb="00FF6600"/>
      <rgbColor rgb="00666699"/>
      <rgbColor rgb="00B2B2B2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FF7FF"/>
      <color rgb="FFE1F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D101"/>
  <sheetViews>
    <sheetView tabSelected="1" topLeftCell="C1" zoomScale="80" zoomScaleNormal="80" zoomScaleSheetLayoutView="70" zoomScalePageLayoutView="90" workbookViewId="0">
      <selection activeCell="C1" sqref="C1"/>
    </sheetView>
  </sheetViews>
  <sheetFormatPr defaultColWidth="8.7109375" defaultRowHeight="15" x14ac:dyDescent="0.25"/>
  <cols>
    <col min="1" max="1" width="4.28515625" style="1" customWidth="1"/>
    <col min="2" max="2" width="6.140625" style="1" customWidth="1"/>
    <col min="3" max="3" width="59.42578125" style="1" customWidth="1"/>
    <col min="4" max="10" width="6.42578125" style="1" customWidth="1"/>
    <col min="11" max="11" width="6.42578125" style="3" customWidth="1"/>
    <col min="12" max="12" width="6.42578125" style="1" customWidth="1"/>
    <col min="13" max="54" width="4.7109375" style="1" customWidth="1"/>
    <col min="55" max="16384" width="8.7109375" style="1"/>
  </cols>
  <sheetData>
    <row r="1" spans="2:54" x14ac:dyDescent="0.25">
      <c r="C1" s="315" t="s">
        <v>189</v>
      </c>
      <c r="D1" s="3"/>
      <c r="E1" s="3"/>
      <c r="F1" s="3"/>
      <c r="G1" s="3"/>
      <c r="H1" s="3"/>
      <c r="I1" s="3"/>
      <c r="J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</row>
    <row r="2" spans="2:54" ht="18.75" x14ac:dyDescent="0.3">
      <c r="C2" s="237" t="s">
        <v>188</v>
      </c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  <c r="AH2" s="237"/>
      <c r="AI2" s="237"/>
      <c r="AJ2" s="237"/>
      <c r="AK2" s="237"/>
      <c r="AL2" s="237"/>
      <c r="AM2" s="237"/>
      <c r="AN2" s="237"/>
      <c r="AO2" s="237"/>
      <c r="AP2" s="237"/>
      <c r="AQ2" s="237"/>
      <c r="AR2" s="237"/>
      <c r="AS2" s="237"/>
      <c r="AT2" s="237"/>
      <c r="AU2" s="237"/>
      <c r="AV2" s="237"/>
      <c r="AW2" s="237"/>
      <c r="AX2" s="237"/>
      <c r="AY2" s="237"/>
      <c r="AZ2" s="237"/>
      <c r="BA2" s="237"/>
      <c r="BB2" s="237"/>
    </row>
    <row r="3" spans="2:54" ht="18.75" x14ac:dyDescent="0.3">
      <c r="C3" s="4" t="s">
        <v>88</v>
      </c>
      <c r="D3" s="237" t="s">
        <v>89</v>
      </c>
      <c r="E3" s="237"/>
      <c r="F3" s="237"/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237"/>
      <c r="AD3" s="237"/>
      <c r="AE3" s="237"/>
      <c r="AF3" s="237"/>
      <c r="AG3" s="237"/>
      <c r="AH3" s="237"/>
      <c r="AI3" s="237"/>
      <c r="AJ3" s="237"/>
      <c r="AK3" s="237"/>
      <c r="AL3" s="237"/>
      <c r="AM3" s="237"/>
      <c r="AN3" s="237"/>
      <c r="AO3" s="237"/>
      <c r="AP3" s="237"/>
      <c r="AQ3" s="237"/>
      <c r="AR3" s="237"/>
      <c r="AS3" s="237"/>
      <c r="AT3" s="237"/>
      <c r="AU3" s="237"/>
      <c r="AV3" s="237"/>
      <c r="AW3" s="237"/>
      <c r="AX3" s="237"/>
      <c r="AY3" s="237"/>
      <c r="AZ3" s="237"/>
      <c r="BA3" s="237"/>
      <c r="BB3" s="237"/>
    </row>
    <row r="4" spans="2:54" ht="18.75" x14ac:dyDescent="0.3">
      <c r="C4" s="4" t="s">
        <v>153</v>
      </c>
      <c r="D4" s="237" t="s">
        <v>123</v>
      </c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7"/>
      <c r="AK4" s="237"/>
      <c r="AL4" s="237"/>
      <c r="AM4" s="237"/>
      <c r="AN4" s="237"/>
      <c r="AO4" s="237"/>
      <c r="AP4" s="237"/>
      <c r="AQ4" s="237"/>
      <c r="AR4" s="237"/>
      <c r="AS4" s="237"/>
      <c r="AT4" s="237"/>
      <c r="AU4" s="237"/>
      <c r="AV4" s="237"/>
      <c r="AW4" s="237"/>
      <c r="AX4" s="237"/>
      <c r="AY4" s="237"/>
      <c r="AZ4" s="237"/>
      <c r="BA4" s="237"/>
      <c r="BB4" s="237"/>
    </row>
    <row r="5" spans="2:54" ht="14.25" customHeight="1" thickBot="1" x14ac:dyDescent="0.3">
      <c r="C5" s="5"/>
      <c r="D5" s="3"/>
      <c r="E5" s="3"/>
      <c r="F5" s="3"/>
      <c r="G5" s="3"/>
      <c r="H5" s="3"/>
      <c r="I5" s="3"/>
      <c r="J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6"/>
      <c r="AB5" s="3"/>
      <c r="AC5" s="3"/>
      <c r="AD5" s="7"/>
      <c r="AE5" s="7"/>
      <c r="AF5" s="7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</row>
    <row r="6" spans="2:54" ht="26.25" customHeight="1" thickBot="1" x14ac:dyDescent="0.3">
      <c r="B6" s="292" t="s">
        <v>0</v>
      </c>
      <c r="C6" s="294" t="s">
        <v>1</v>
      </c>
      <c r="D6" s="277" t="s">
        <v>2</v>
      </c>
      <c r="E6" s="279" t="s">
        <v>3</v>
      </c>
      <c r="F6" s="259" t="s">
        <v>4</v>
      </c>
      <c r="G6" s="260"/>
      <c r="H6" s="260"/>
      <c r="I6" s="260"/>
      <c r="J6" s="260"/>
      <c r="K6" s="66"/>
      <c r="L6" s="257" t="s">
        <v>87</v>
      </c>
      <c r="M6" s="259" t="s">
        <v>31</v>
      </c>
      <c r="N6" s="260"/>
      <c r="O6" s="260"/>
      <c r="P6" s="260"/>
      <c r="Q6" s="260"/>
      <c r="R6" s="260"/>
      <c r="S6" s="261"/>
      <c r="T6" s="262" t="s">
        <v>30</v>
      </c>
      <c r="U6" s="263"/>
      <c r="V6" s="263"/>
      <c r="W6" s="263"/>
      <c r="X6" s="263"/>
      <c r="Y6" s="263"/>
      <c r="Z6" s="264"/>
      <c r="AA6" s="259" t="s">
        <v>32</v>
      </c>
      <c r="AB6" s="260"/>
      <c r="AC6" s="260"/>
      <c r="AD6" s="260"/>
      <c r="AE6" s="260"/>
      <c r="AF6" s="260"/>
      <c r="AG6" s="261"/>
      <c r="AH6" s="262" t="s">
        <v>33</v>
      </c>
      <c r="AI6" s="263"/>
      <c r="AJ6" s="263"/>
      <c r="AK6" s="263"/>
      <c r="AL6" s="263"/>
      <c r="AM6" s="263"/>
      <c r="AN6" s="264"/>
      <c r="AO6" s="259" t="s">
        <v>34</v>
      </c>
      <c r="AP6" s="260"/>
      <c r="AQ6" s="260"/>
      <c r="AR6" s="260"/>
      <c r="AS6" s="260"/>
      <c r="AT6" s="260"/>
      <c r="AU6" s="261"/>
      <c r="AV6" s="262" t="s">
        <v>35</v>
      </c>
      <c r="AW6" s="263"/>
      <c r="AX6" s="263"/>
      <c r="AY6" s="263"/>
      <c r="AZ6" s="263"/>
      <c r="BA6" s="263"/>
      <c r="BB6" s="264"/>
    </row>
    <row r="7" spans="2:54" ht="153.75" customHeight="1" thickBot="1" x14ac:dyDescent="0.3">
      <c r="B7" s="293"/>
      <c r="C7" s="295"/>
      <c r="D7" s="278"/>
      <c r="E7" s="280"/>
      <c r="F7" s="84" t="s">
        <v>5</v>
      </c>
      <c r="G7" s="85" t="s">
        <v>6</v>
      </c>
      <c r="H7" s="85" t="s">
        <v>36</v>
      </c>
      <c r="I7" s="86" t="s">
        <v>37</v>
      </c>
      <c r="J7" s="21" t="s">
        <v>146</v>
      </c>
      <c r="K7" s="24" t="s">
        <v>86</v>
      </c>
      <c r="L7" s="258"/>
      <c r="M7" s="61" t="s">
        <v>7</v>
      </c>
      <c r="N7" s="21" t="s">
        <v>6</v>
      </c>
      <c r="O7" s="21" t="s">
        <v>36</v>
      </c>
      <c r="P7" s="62" t="s">
        <v>37</v>
      </c>
      <c r="Q7" s="63" t="s">
        <v>146</v>
      </c>
      <c r="R7" s="63" t="s">
        <v>86</v>
      </c>
      <c r="S7" s="63" t="s">
        <v>8</v>
      </c>
      <c r="T7" s="87" t="s">
        <v>7</v>
      </c>
      <c r="U7" s="88" t="s">
        <v>6</v>
      </c>
      <c r="V7" s="89" t="s">
        <v>36</v>
      </c>
      <c r="W7" s="88" t="s">
        <v>37</v>
      </c>
      <c r="X7" s="90" t="s">
        <v>146</v>
      </c>
      <c r="Y7" s="90" t="s">
        <v>86</v>
      </c>
      <c r="Z7" s="91" t="s">
        <v>8</v>
      </c>
      <c r="AA7" s="64" t="s">
        <v>7</v>
      </c>
      <c r="AB7" s="21" t="s">
        <v>6</v>
      </c>
      <c r="AC7" s="21" t="s">
        <v>36</v>
      </c>
      <c r="AD7" s="62" t="s">
        <v>37</v>
      </c>
      <c r="AE7" s="63" t="s">
        <v>146</v>
      </c>
      <c r="AF7" s="63" t="s">
        <v>86</v>
      </c>
      <c r="AG7" s="63" t="s">
        <v>8</v>
      </c>
      <c r="AH7" s="92" t="s">
        <v>7</v>
      </c>
      <c r="AI7" s="93" t="s">
        <v>6</v>
      </c>
      <c r="AJ7" s="94" t="s">
        <v>36</v>
      </c>
      <c r="AK7" s="93" t="s">
        <v>37</v>
      </c>
      <c r="AL7" s="95" t="s">
        <v>146</v>
      </c>
      <c r="AM7" s="95" t="s">
        <v>86</v>
      </c>
      <c r="AN7" s="96" t="s">
        <v>8</v>
      </c>
      <c r="AO7" s="61" t="s">
        <v>7</v>
      </c>
      <c r="AP7" s="21" t="s">
        <v>6</v>
      </c>
      <c r="AQ7" s="21" t="s">
        <v>36</v>
      </c>
      <c r="AR7" s="62" t="s">
        <v>37</v>
      </c>
      <c r="AS7" s="63" t="s">
        <v>146</v>
      </c>
      <c r="AT7" s="63" t="s">
        <v>86</v>
      </c>
      <c r="AU7" s="63" t="s">
        <v>8</v>
      </c>
      <c r="AV7" s="97" t="s">
        <v>7</v>
      </c>
      <c r="AW7" s="98" t="s">
        <v>6</v>
      </c>
      <c r="AX7" s="98" t="s">
        <v>36</v>
      </c>
      <c r="AY7" s="98" t="s">
        <v>37</v>
      </c>
      <c r="AZ7" s="99" t="s">
        <v>146</v>
      </c>
      <c r="BA7" s="99" t="s">
        <v>86</v>
      </c>
      <c r="BB7" s="100" t="s">
        <v>8</v>
      </c>
    </row>
    <row r="8" spans="2:54" ht="30" customHeight="1" x14ac:dyDescent="0.25">
      <c r="B8" s="184" t="s">
        <v>38</v>
      </c>
      <c r="C8" s="265" t="s">
        <v>91</v>
      </c>
      <c r="D8" s="266"/>
      <c r="E8" s="266"/>
      <c r="F8" s="266"/>
      <c r="G8" s="266"/>
      <c r="H8" s="266"/>
      <c r="I8" s="266"/>
      <c r="J8" s="266"/>
      <c r="K8" s="266"/>
      <c r="L8" s="266"/>
      <c r="M8" s="266"/>
      <c r="N8" s="266"/>
      <c r="O8" s="266"/>
      <c r="P8" s="266"/>
      <c r="Q8" s="266"/>
      <c r="R8" s="266"/>
      <c r="S8" s="266"/>
      <c r="T8" s="266"/>
      <c r="U8" s="266"/>
      <c r="V8" s="266"/>
      <c r="W8" s="266"/>
      <c r="X8" s="266"/>
      <c r="Y8" s="266"/>
      <c r="Z8" s="266"/>
      <c r="AA8" s="266"/>
      <c r="AB8" s="266"/>
      <c r="AC8" s="266"/>
      <c r="AD8" s="266"/>
      <c r="AE8" s="266"/>
      <c r="AF8" s="266"/>
      <c r="AG8" s="266"/>
      <c r="AH8" s="266"/>
      <c r="AI8" s="266"/>
      <c r="AJ8" s="266"/>
      <c r="AK8" s="266"/>
      <c r="AL8" s="266"/>
      <c r="AM8" s="266"/>
      <c r="AN8" s="266"/>
      <c r="AO8" s="266"/>
      <c r="AP8" s="266"/>
      <c r="AQ8" s="266"/>
      <c r="AR8" s="266"/>
      <c r="AS8" s="266"/>
      <c r="AT8" s="266"/>
      <c r="AU8" s="266"/>
      <c r="AV8" s="266"/>
      <c r="AW8" s="266"/>
      <c r="AX8" s="266"/>
      <c r="AY8" s="266"/>
      <c r="AZ8" s="266"/>
      <c r="BA8" s="266"/>
      <c r="BB8" s="267"/>
    </row>
    <row r="9" spans="2:54" ht="21.95" customHeight="1" x14ac:dyDescent="0.25">
      <c r="B9" s="8" t="s">
        <v>9</v>
      </c>
      <c r="C9" s="19" t="s">
        <v>92</v>
      </c>
      <c r="D9" s="27" t="s">
        <v>39</v>
      </c>
      <c r="E9" s="129">
        <f>SUM(S9,Z9,AG9,AN9,AU9,BB9)</f>
        <v>1</v>
      </c>
      <c r="F9" s="28">
        <f t="shared" ref="F9:K9" si="0">SUM(M9,T9,AA9,AH9,AO9,AV9)</f>
        <v>15</v>
      </c>
      <c r="G9" s="29">
        <f t="shared" si="0"/>
        <v>0</v>
      </c>
      <c r="H9" s="29">
        <f t="shared" si="0"/>
        <v>0</v>
      </c>
      <c r="I9" s="29">
        <f t="shared" si="0"/>
        <v>0</v>
      </c>
      <c r="J9" s="29">
        <f t="shared" si="0"/>
        <v>0</v>
      </c>
      <c r="K9" s="30">
        <f t="shared" si="0"/>
        <v>10</v>
      </c>
      <c r="L9" s="166">
        <f>SUM(F9:I9)</f>
        <v>15</v>
      </c>
      <c r="M9" s="78">
        <v>15</v>
      </c>
      <c r="N9" s="79"/>
      <c r="O9" s="79"/>
      <c r="P9" s="79"/>
      <c r="Q9" s="80"/>
      <c r="R9" s="80">
        <v>10</v>
      </c>
      <c r="S9" s="80">
        <v>1</v>
      </c>
      <c r="T9" s="101"/>
      <c r="U9" s="102"/>
      <c r="V9" s="102"/>
      <c r="W9" s="102"/>
      <c r="X9" s="103"/>
      <c r="Y9" s="103"/>
      <c r="Z9" s="104"/>
      <c r="AA9" s="81"/>
      <c r="AB9" s="79"/>
      <c r="AC9" s="79"/>
      <c r="AD9" s="79"/>
      <c r="AE9" s="80"/>
      <c r="AF9" s="80"/>
      <c r="AG9" s="80"/>
      <c r="AH9" s="101"/>
      <c r="AI9" s="102"/>
      <c r="AJ9" s="102"/>
      <c r="AK9" s="102"/>
      <c r="AL9" s="103"/>
      <c r="AM9" s="103"/>
      <c r="AN9" s="104"/>
      <c r="AO9" s="78"/>
      <c r="AP9" s="79"/>
      <c r="AQ9" s="79"/>
      <c r="AR9" s="79"/>
      <c r="AS9" s="80"/>
      <c r="AT9" s="80"/>
      <c r="AU9" s="80"/>
      <c r="AV9" s="105"/>
      <c r="AW9" s="106"/>
      <c r="AX9" s="106"/>
      <c r="AY9" s="106"/>
      <c r="AZ9" s="107"/>
      <c r="BA9" s="107"/>
      <c r="BB9" s="108"/>
    </row>
    <row r="10" spans="2:54" ht="21.95" customHeight="1" x14ac:dyDescent="0.25">
      <c r="B10" s="193" t="s">
        <v>10</v>
      </c>
      <c r="C10" s="194" t="s">
        <v>40</v>
      </c>
      <c r="D10" s="27" t="s">
        <v>39</v>
      </c>
      <c r="E10" s="129">
        <f t="shared" ref="E10:E73" si="1">SUM(S10,Z10,AG10,AN10,AU10,BB10)</f>
        <v>1</v>
      </c>
      <c r="F10" s="28">
        <f t="shared" ref="F10:F73" si="2">SUM(M10,T10,AA10,AH10,AO10,AV10)</f>
        <v>15</v>
      </c>
      <c r="G10" s="29">
        <f t="shared" ref="G10:G73" si="3">SUM(N10,U10,AB10,AI10,AP10,AW10)</f>
        <v>0</v>
      </c>
      <c r="H10" s="29">
        <f t="shared" ref="H10:H73" si="4">SUM(O10,V10,AC10,AJ10,AQ10,AX10)</f>
        <v>0</v>
      </c>
      <c r="I10" s="29">
        <f t="shared" ref="I10:I73" si="5">SUM(P10,W10,AD10,AK10,AR10,AY10)</f>
        <v>0</v>
      </c>
      <c r="J10" s="29">
        <f t="shared" ref="J10:J73" si="6">SUM(Q10,X10,AE10,AL10,AS10,AZ10)</f>
        <v>0</v>
      </c>
      <c r="K10" s="30">
        <f t="shared" ref="K10:K73" si="7">SUM(R10,Y10,AF10,AM10,AT10,BA10)</f>
        <v>10</v>
      </c>
      <c r="L10" s="166">
        <f t="shared" ref="L10:L73" si="8">SUM(F10:I10)</f>
        <v>15</v>
      </c>
      <c r="M10" s="78">
        <v>15</v>
      </c>
      <c r="N10" s="79"/>
      <c r="O10" s="79"/>
      <c r="P10" s="79"/>
      <c r="Q10" s="80"/>
      <c r="R10" s="80">
        <v>10</v>
      </c>
      <c r="S10" s="80">
        <v>1</v>
      </c>
      <c r="T10" s="101"/>
      <c r="U10" s="102"/>
      <c r="V10" s="102"/>
      <c r="W10" s="102"/>
      <c r="X10" s="103"/>
      <c r="Y10" s="103"/>
      <c r="Z10" s="104"/>
      <c r="AA10" s="81"/>
      <c r="AB10" s="79"/>
      <c r="AC10" s="79"/>
      <c r="AD10" s="79"/>
      <c r="AE10" s="80"/>
      <c r="AF10" s="80"/>
      <c r="AG10" s="80"/>
      <c r="AH10" s="101"/>
      <c r="AI10" s="102"/>
      <c r="AJ10" s="102"/>
      <c r="AK10" s="102"/>
      <c r="AL10" s="103"/>
      <c r="AM10" s="103"/>
      <c r="AN10" s="104"/>
      <c r="AO10" s="78"/>
      <c r="AP10" s="79"/>
      <c r="AQ10" s="79"/>
      <c r="AR10" s="79"/>
      <c r="AS10" s="80"/>
      <c r="AT10" s="80"/>
      <c r="AU10" s="80"/>
      <c r="AV10" s="105"/>
      <c r="AW10" s="106"/>
      <c r="AX10" s="106"/>
      <c r="AY10" s="106"/>
      <c r="AZ10" s="107"/>
      <c r="BA10" s="107"/>
      <c r="BB10" s="108"/>
    </row>
    <row r="11" spans="2:54" ht="21.95" customHeight="1" x14ac:dyDescent="0.25">
      <c r="B11" s="8" t="s">
        <v>11</v>
      </c>
      <c r="C11" s="19" t="s">
        <v>93</v>
      </c>
      <c r="D11" s="27" t="s">
        <v>39</v>
      </c>
      <c r="E11" s="129">
        <f t="shared" si="1"/>
        <v>1</v>
      </c>
      <c r="F11" s="28">
        <f t="shared" si="2"/>
        <v>15</v>
      </c>
      <c r="G11" s="29">
        <f t="shared" si="3"/>
        <v>0</v>
      </c>
      <c r="H11" s="29">
        <f t="shared" si="4"/>
        <v>0</v>
      </c>
      <c r="I11" s="29">
        <f t="shared" si="5"/>
        <v>0</v>
      </c>
      <c r="J11" s="29">
        <f t="shared" si="6"/>
        <v>0</v>
      </c>
      <c r="K11" s="30">
        <f t="shared" si="7"/>
        <v>10</v>
      </c>
      <c r="L11" s="166">
        <f t="shared" si="8"/>
        <v>15</v>
      </c>
      <c r="M11" s="78"/>
      <c r="N11" s="79"/>
      <c r="O11" s="79"/>
      <c r="P11" s="79"/>
      <c r="Q11" s="80"/>
      <c r="R11" s="80"/>
      <c r="S11" s="80"/>
      <c r="T11" s="101">
        <v>15</v>
      </c>
      <c r="U11" s="102"/>
      <c r="V11" s="102"/>
      <c r="W11" s="102"/>
      <c r="X11" s="103"/>
      <c r="Y11" s="103">
        <v>10</v>
      </c>
      <c r="Z11" s="104">
        <v>1</v>
      </c>
      <c r="AA11" s="81"/>
      <c r="AB11" s="79"/>
      <c r="AC11" s="79"/>
      <c r="AD11" s="79"/>
      <c r="AE11" s="80"/>
      <c r="AF11" s="80"/>
      <c r="AG11" s="80"/>
      <c r="AH11" s="101"/>
      <c r="AI11" s="102"/>
      <c r="AJ11" s="102"/>
      <c r="AK11" s="102"/>
      <c r="AL11" s="103"/>
      <c r="AM11" s="103"/>
      <c r="AN11" s="104"/>
      <c r="AO11" s="78"/>
      <c r="AP11" s="79"/>
      <c r="AQ11" s="79"/>
      <c r="AR11" s="79"/>
      <c r="AS11" s="80"/>
      <c r="AT11" s="80"/>
      <c r="AU11" s="80"/>
      <c r="AV11" s="105"/>
      <c r="AW11" s="106"/>
      <c r="AX11" s="106"/>
      <c r="AY11" s="106"/>
      <c r="AZ11" s="107"/>
      <c r="BA11" s="107"/>
      <c r="BB11" s="108"/>
    </row>
    <row r="12" spans="2:54" ht="21.95" customHeight="1" x14ac:dyDescent="0.25">
      <c r="B12" s="8" t="s">
        <v>12</v>
      </c>
      <c r="C12" s="195" t="s">
        <v>94</v>
      </c>
      <c r="D12" s="27" t="s">
        <v>39</v>
      </c>
      <c r="E12" s="129">
        <f t="shared" si="1"/>
        <v>1</v>
      </c>
      <c r="F12" s="28">
        <f t="shared" si="2"/>
        <v>15</v>
      </c>
      <c r="G12" s="29">
        <f t="shared" si="3"/>
        <v>0</v>
      </c>
      <c r="H12" s="29">
        <f t="shared" si="4"/>
        <v>0</v>
      </c>
      <c r="I12" s="29">
        <f t="shared" si="5"/>
        <v>0</v>
      </c>
      <c r="J12" s="29">
        <f t="shared" si="6"/>
        <v>0</v>
      </c>
      <c r="K12" s="30">
        <f t="shared" si="7"/>
        <v>10</v>
      </c>
      <c r="L12" s="166">
        <f t="shared" si="8"/>
        <v>15</v>
      </c>
      <c r="M12" s="78"/>
      <c r="N12" s="79"/>
      <c r="O12" s="79"/>
      <c r="P12" s="79"/>
      <c r="Q12" s="80"/>
      <c r="R12" s="80"/>
      <c r="S12" s="80"/>
      <c r="T12" s="101">
        <v>15</v>
      </c>
      <c r="U12" s="102"/>
      <c r="V12" s="102"/>
      <c r="W12" s="102"/>
      <c r="X12" s="103"/>
      <c r="Y12" s="103">
        <v>10</v>
      </c>
      <c r="Z12" s="104">
        <v>1</v>
      </c>
      <c r="AA12" s="81"/>
      <c r="AB12" s="79"/>
      <c r="AC12" s="79"/>
      <c r="AD12" s="79"/>
      <c r="AE12" s="80"/>
      <c r="AF12" s="80"/>
      <c r="AG12" s="80"/>
      <c r="AH12" s="101"/>
      <c r="AI12" s="102"/>
      <c r="AJ12" s="102"/>
      <c r="AK12" s="102"/>
      <c r="AL12" s="103"/>
      <c r="AM12" s="103"/>
      <c r="AN12" s="104"/>
      <c r="AO12" s="78"/>
      <c r="AP12" s="82"/>
      <c r="AQ12" s="82"/>
      <c r="AR12" s="79"/>
      <c r="AS12" s="80"/>
      <c r="AT12" s="80"/>
      <c r="AU12" s="80"/>
      <c r="AV12" s="105"/>
      <c r="AW12" s="106"/>
      <c r="AX12" s="106"/>
      <c r="AY12" s="106"/>
      <c r="AZ12" s="107"/>
      <c r="BA12" s="107"/>
      <c r="BB12" s="108"/>
    </row>
    <row r="13" spans="2:54" ht="21.95" customHeight="1" x14ac:dyDescent="0.25">
      <c r="B13" s="8" t="s">
        <v>13</v>
      </c>
      <c r="C13" s="20" t="s">
        <v>95</v>
      </c>
      <c r="D13" s="27" t="s">
        <v>39</v>
      </c>
      <c r="E13" s="129">
        <f t="shared" si="1"/>
        <v>1</v>
      </c>
      <c r="F13" s="28">
        <f t="shared" si="2"/>
        <v>15</v>
      </c>
      <c r="G13" s="29">
        <f t="shared" si="3"/>
        <v>0</v>
      </c>
      <c r="H13" s="29">
        <f t="shared" si="4"/>
        <v>0</v>
      </c>
      <c r="I13" s="29">
        <f t="shared" si="5"/>
        <v>0</v>
      </c>
      <c r="J13" s="29">
        <f t="shared" si="6"/>
        <v>0</v>
      </c>
      <c r="K13" s="30">
        <f t="shared" si="7"/>
        <v>10</v>
      </c>
      <c r="L13" s="166">
        <f t="shared" si="8"/>
        <v>15</v>
      </c>
      <c r="M13" s="78">
        <v>15</v>
      </c>
      <c r="N13" s="79"/>
      <c r="O13" s="83"/>
      <c r="P13" s="79"/>
      <c r="Q13" s="80"/>
      <c r="R13" s="80">
        <v>10</v>
      </c>
      <c r="S13" s="80">
        <v>1</v>
      </c>
      <c r="T13" s="101"/>
      <c r="U13" s="102"/>
      <c r="V13" s="102"/>
      <c r="W13" s="102"/>
      <c r="X13" s="103"/>
      <c r="Y13" s="103"/>
      <c r="Z13" s="104"/>
      <c r="AA13" s="81"/>
      <c r="AB13" s="79"/>
      <c r="AC13" s="79"/>
      <c r="AD13" s="79"/>
      <c r="AE13" s="80"/>
      <c r="AF13" s="80"/>
      <c r="AG13" s="80"/>
      <c r="AH13" s="101"/>
      <c r="AI13" s="102"/>
      <c r="AJ13" s="102"/>
      <c r="AK13" s="102"/>
      <c r="AL13" s="103"/>
      <c r="AM13" s="103"/>
      <c r="AN13" s="104"/>
      <c r="AO13" s="78"/>
      <c r="AP13" s="79"/>
      <c r="AQ13" s="79"/>
      <c r="AR13" s="79"/>
      <c r="AS13" s="80"/>
      <c r="AT13" s="80"/>
      <c r="AU13" s="80"/>
      <c r="AV13" s="105"/>
      <c r="AW13" s="106"/>
      <c r="AX13" s="106"/>
      <c r="AY13" s="106"/>
      <c r="AZ13" s="107"/>
      <c r="BA13" s="107"/>
      <c r="BB13" s="108"/>
    </row>
    <row r="14" spans="2:54" ht="21.95" customHeight="1" x14ac:dyDescent="0.25">
      <c r="B14" s="8" t="s">
        <v>14</v>
      </c>
      <c r="C14" s="196" t="s">
        <v>148</v>
      </c>
      <c r="D14" s="27" t="s">
        <v>41</v>
      </c>
      <c r="E14" s="129">
        <f t="shared" si="1"/>
        <v>8</v>
      </c>
      <c r="F14" s="28">
        <f t="shared" si="2"/>
        <v>0</v>
      </c>
      <c r="G14" s="29">
        <f t="shared" si="3"/>
        <v>120</v>
      </c>
      <c r="H14" s="29">
        <f t="shared" si="4"/>
        <v>0</v>
      </c>
      <c r="I14" s="29">
        <f t="shared" si="5"/>
        <v>0</v>
      </c>
      <c r="J14" s="29">
        <f t="shared" si="6"/>
        <v>0</v>
      </c>
      <c r="K14" s="30">
        <f t="shared" si="7"/>
        <v>80</v>
      </c>
      <c r="L14" s="166">
        <f t="shared" si="8"/>
        <v>120</v>
      </c>
      <c r="M14" s="78"/>
      <c r="N14" s="79"/>
      <c r="O14" s="83"/>
      <c r="P14" s="79"/>
      <c r="Q14" s="80"/>
      <c r="R14" s="80"/>
      <c r="S14" s="80"/>
      <c r="T14" s="101"/>
      <c r="U14" s="102">
        <v>30</v>
      </c>
      <c r="V14" s="102"/>
      <c r="W14" s="102"/>
      <c r="X14" s="103"/>
      <c r="Y14" s="103">
        <v>20</v>
      </c>
      <c r="Z14" s="104">
        <v>2</v>
      </c>
      <c r="AA14" s="81"/>
      <c r="AB14" s="79">
        <v>30</v>
      </c>
      <c r="AC14" s="79"/>
      <c r="AD14" s="79"/>
      <c r="AE14" s="80"/>
      <c r="AF14" s="80">
        <v>20</v>
      </c>
      <c r="AG14" s="80">
        <v>2</v>
      </c>
      <c r="AH14" s="101"/>
      <c r="AI14" s="102">
        <v>30</v>
      </c>
      <c r="AJ14" s="102"/>
      <c r="AK14" s="102"/>
      <c r="AL14" s="103"/>
      <c r="AM14" s="103">
        <v>20</v>
      </c>
      <c r="AN14" s="104">
        <v>2</v>
      </c>
      <c r="AO14" s="78"/>
      <c r="AP14" s="79">
        <v>30</v>
      </c>
      <c r="AQ14" s="79"/>
      <c r="AR14" s="79"/>
      <c r="AS14" s="80"/>
      <c r="AT14" s="80">
        <v>20</v>
      </c>
      <c r="AU14" s="80">
        <v>2</v>
      </c>
      <c r="AV14" s="105"/>
      <c r="AW14" s="106"/>
      <c r="AX14" s="106"/>
      <c r="AY14" s="106"/>
      <c r="AZ14" s="107"/>
      <c r="BA14" s="107"/>
      <c r="BB14" s="108"/>
    </row>
    <row r="15" spans="2:54" ht="30" customHeight="1" x14ac:dyDescent="0.25">
      <c r="B15" s="8" t="s">
        <v>15</v>
      </c>
      <c r="C15" s="196" t="s">
        <v>187</v>
      </c>
      <c r="D15" s="27" t="s">
        <v>39</v>
      </c>
      <c r="E15" s="129">
        <f t="shared" si="1"/>
        <v>2</v>
      </c>
      <c r="F15" s="28">
        <f t="shared" si="2"/>
        <v>0</v>
      </c>
      <c r="G15" s="29">
        <f t="shared" si="3"/>
        <v>30</v>
      </c>
      <c r="H15" s="29">
        <f t="shared" si="4"/>
        <v>0</v>
      </c>
      <c r="I15" s="29">
        <f t="shared" si="5"/>
        <v>0</v>
      </c>
      <c r="J15" s="29">
        <f t="shared" si="6"/>
        <v>0</v>
      </c>
      <c r="K15" s="30">
        <f t="shared" si="7"/>
        <v>20</v>
      </c>
      <c r="L15" s="166">
        <f t="shared" si="8"/>
        <v>30</v>
      </c>
      <c r="M15" s="78"/>
      <c r="N15" s="79"/>
      <c r="O15" s="83"/>
      <c r="P15" s="79"/>
      <c r="Q15" s="80"/>
      <c r="R15" s="80"/>
      <c r="S15" s="80"/>
      <c r="T15" s="101"/>
      <c r="U15" s="102">
        <v>30</v>
      </c>
      <c r="V15" s="102"/>
      <c r="W15" s="102"/>
      <c r="X15" s="103"/>
      <c r="Y15" s="103">
        <v>20</v>
      </c>
      <c r="Z15" s="104">
        <v>2</v>
      </c>
      <c r="AA15" s="81"/>
      <c r="AB15" s="79"/>
      <c r="AC15" s="79"/>
      <c r="AD15" s="79"/>
      <c r="AE15" s="80"/>
      <c r="AF15" s="80"/>
      <c r="AG15" s="80"/>
      <c r="AH15" s="101"/>
      <c r="AI15" s="102"/>
      <c r="AJ15" s="102"/>
      <c r="AK15" s="102"/>
      <c r="AL15" s="103"/>
      <c r="AM15" s="103"/>
      <c r="AN15" s="104"/>
      <c r="AO15" s="78"/>
      <c r="AP15" s="79"/>
      <c r="AQ15" s="79"/>
      <c r="AR15" s="79"/>
      <c r="AS15" s="80"/>
      <c r="AT15" s="80"/>
      <c r="AU15" s="80"/>
      <c r="AV15" s="105"/>
      <c r="AW15" s="106"/>
      <c r="AX15" s="106"/>
      <c r="AY15" s="106"/>
      <c r="AZ15" s="107"/>
      <c r="BA15" s="107"/>
      <c r="BB15" s="108"/>
    </row>
    <row r="16" spans="2:54" ht="21.95" customHeight="1" thickBot="1" x14ac:dyDescent="0.3">
      <c r="B16" s="133" t="s">
        <v>83</v>
      </c>
      <c r="C16" s="26" t="s">
        <v>96</v>
      </c>
      <c r="D16" s="31" t="s">
        <v>85</v>
      </c>
      <c r="E16" s="130">
        <f t="shared" si="1"/>
        <v>0</v>
      </c>
      <c r="F16" s="32">
        <f t="shared" si="2"/>
        <v>0</v>
      </c>
      <c r="G16" s="33">
        <f t="shared" si="3"/>
        <v>60</v>
      </c>
      <c r="H16" s="33">
        <f t="shared" si="4"/>
        <v>0</v>
      </c>
      <c r="I16" s="33">
        <f t="shared" si="5"/>
        <v>0</v>
      </c>
      <c r="J16" s="33">
        <f t="shared" si="6"/>
        <v>0</v>
      </c>
      <c r="K16" s="34">
        <f t="shared" si="7"/>
        <v>0</v>
      </c>
      <c r="L16" s="167">
        <f t="shared" si="8"/>
        <v>60</v>
      </c>
      <c r="M16" s="134"/>
      <c r="N16" s="135">
        <v>30</v>
      </c>
      <c r="O16" s="135"/>
      <c r="P16" s="135"/>
      <c r="Q16" s="136"/>
      <c r="R16" s="136">
        <v>0</v>
      </c>
      <c r="S16" s="137">
        <v>0</v>
      </c>
      <c r="T16" s="138"/>
      <c r="U16" s="139">
        <v>30</v>
      </c>
      <c r="V16" s="139"/>
      <c r="W16" s="139"/>
      <c r="X16" s="140"/>
      <c r="Y16" s="140">
        <v>0</v>
      </c>
      <c r="Z16" s="141">
        <v>0</v>
      </c>
      <c r="AA16" s="134"/>
      <c r="AB16" s="135"/>
      <c r="AC16" s="135"/>
      <c r="AD16" s="135"/>
      <c r="AE16" s="136"/>
      <c r="AF16" s="136"/>
      <c r="AG16" s="137"/>
      <c r="AH16" s="138"/>
      <c r="AI16" s="139"/>
      <c r="AJ16" s="139"/>
      <c r="AK16" s="139"/>
      <c r="AL16" s="140"/>
      <c r="AM16" s="140"/>
      <c r="AN16" s="141"/>
      <c r="AO16" s="134"/>
      <c r="AP16" s="135"/>
      <c r="AQ16" s="135"/>
      <c r="AR16" s="135"/>
      <c r="AS16" s="136"/>
      <c r="AT16" s="136"/>
      <c r="AU16" s="136"/>
      <c r="AV16" s="142"/>
      <c r="AW16" s="143"/>
      <c r="AX16" s="143"/>
      <c r="AY16" s="143"/>
      <c r="AZ16" s="144"/>
      <c r="BA16" s="144"/>
      <c r="BB16" s="145"/>
    </row>
    <row r="17" spans="2:54" ht="21.95" customHeight="1" thickBot="1" x14ac:dyDescent="0.3">
      <c r="B17" s="224" t="s">
        <v>42</v>
      </c>
      <c r="C17" s="225"/>
      <c r="D17" s="226"/>
      <c r="E17" s="175">
        <f t="shared" ref="E17:L17" si="9">SUM(E9:E16)</f>
        <v>15</v>
      </c>
      <c r="F17" s="176">
        <f t="shared" si="9"/>
        <v>75</v>
      </c>
      <c r="G17" s="177">
        <f t="shared" si="9"/>
        <v>210</v>
      </c>
      <c r="H17" s="177">
        <f t="shared" si="9"/>
        <v>0</v>
      </c>
      <c r="I17" s="177">
        <f t="shared" si="9"/>
        <v>0</v>
      </c>
      <c r="J17" s="177">
        <f t="shared" si="9"/>
        <v>0</v>
      </c>
      <c r="K17" s="178">
        <f t="shared" si="9"/>
        <v>150</v>
      </c>
      <c r="L17" s="170">
        <f t="shared" si="9"/>
        <v>285</v>
      </c>
      <c r="M17" s="240"/>
      <c r="N17" s="241"/>
      <c r="O17" s="241"/>
      <c r="P17" s="241"/>
      <c r="Q17" s="241"/>
      <c r="R17" s="241"/>
      <c r="S17" s="241"/>
      <c r="T17" s="241"/>
      <c r="U17" s="241"/>
      <c r="V17" s="241"/>
      <c r="W17" s="241"/>
      <c r="X17" s="241"/>
      <c r="Y17" s="241"/>
      <c r="Z17" s="241"/>
      <c r="AA17" s="241"/>
      <c r="AB17" s="241"/>
      <c r="AC17" s="241"/>
      <c r="AD17" s="241"/>
      <c r="AE17" s="241"/>
      <c r="AF17" s="241"/>
      <c r="AG17" s="241"/>
      <c r="AH17" s="241"/>
      <c r="AI17" s="241"/>
      <c r="AJ17" s="241"/>
      <c r="AK17" s="241"/>
      <c r="AL17" s="241"/>
      <c r="AM17" s="241"/>
      <c r="AN17" s="241"/>
      <c r="AO17" s="241"/>
      <c r="AP17" s="241"/>
      <c r="AQ17" s="241"/>
      <c r="AR17" s="241"/>
      <c r="AS17" s="241"/>
      <c r="AT17" s="241"/>
      <c r="AU17" s="241"/>
      <c r="AV17" s="241"/>
      <c r="AW17" s="241"/>
      <c r="AX17" s="241"/>
      <c r="AY17" s="241"/>
      <c r="AZ17" s="241"/>
      <c r="BA17" s="241"/>
      <c r="BB17" s="242"/>
    </row>
    <row r="18" spans="2:54" ht="30" customHeight="1" x14ac:dyDescent="0.25">
      <c r="B18" s="187" t="s">
        <v>43</v>
      </c>
      <c r="C18" s="274" t="s">
        <v>90</v>
      </c>
      <c r="D18" s="275"/>
      <c r="E18" s="275"/>
      <c r="F18" s="275"/>
      <c r="G18" s="275"/>
      <c r="H18" s="275"/>
      <c r="I18" s="275"/>
      <c r="J18" s="275"/>
      <c r="K18" s="275"/>
      <c r="L18" s="275"/>
      <c r="M18" s="275"/>
      <c r="N18" s="275"/>
      <c r="O18" s="275"/>
      <c r="P18" s="275"/>
      <c r="Q18" s="275"/>
      <c r="R18" s="275"/>
      <c r="S18" s="275"/>
      <c r="T18" s="275"/>
      <c r="U18" s="275"/>
      <c r="V18" s="275"/>
      <c r="W18" s="275"/>
      <c r="X18" s="275"/>
      <c r="Y18" s="275"/>
      <c r="Z18" s="275"/>
      <c r="AA18" s="275"/>
      <c r="AB18" s="275"/>
      <c r="AC18" s="275"/>
      <c r="AD18" s="275"/>
      <c r="AE18" s="275"/>
      <c r="AF18" s="275"/>
      <c r="AG18" s="275"/>
      <c r="AH18" s="275"/>
      <c r="AI18" s="275"/>
      <c r="AJ18" s="275"/>
      <c r="AK18" s="275"/>
      <c r="AL18" s="275"/>
      <c r="AM18" s="275"/>
      <c r="AN18" s="275"/>
      <c r="AO18" s="275"/>
      <c r="AP18" s="275"/>
      <c r="AQ18" s="275"/>
      <c r="AR18" s="275"/>
      <c r="AS18" s="275"/>
      <c r="AT18" s="275"/>
      <c r="AU18" s="275"/>
      <c r="AV18" s="275"/>
      <c r="AW18" s="275"/>
      <c r="AX18" s="275"/>
      <c r="AY18" s="275"/>
      <c r="AZ18" s="275"/>
      <c r="BA18" s="275"/>
      <c r="BB18" s="276"/>
    </row>
    <row r="19" spans="2:54" ht="21.95" customHeight="1" x14ac:dyDescent="0.25">
      <c r="B19" s="35" t="s">
        <v>16</v>
      </c>
      <c r="C19" s="16" t="s">
        <v>97</v>
      </c>
      <c r="D19" s="36" t="s">
        <v>41</v>
      </c>
      <c r="E19" s="131">
        <f t="shared" si="1"/>
        <v>4</v>
      </c>
      <c r="F19" s="37">
        <f t="shared" si="2"/>
        <v>15</v>
      </c>
      <c r="G19" s="38">
        <f t="shared" si="3"/>
        <v>0</v>
      </c>
      <c r="H19" s="38">
        <f t="shared" si="4"/>
        <v>30</v>
      </c>
      <c r="I19" s="38">
        <f t="shared" si="5"/>
        <v>0</v>
      </c>
      <c r="J19" s="38">
        <f t="shared" si="6"/>
        <v>0</v>
      </c>
      <c r="K19" s="39">
        <f t="shared" si="7"/>
        <v>55</v>
      </c>
      <c r="L19" s="171">
        <f t="shared" si="8"/>
        <v>45</v>
      </c>
      <c r="M19" s="67">
        <v>15</v>
      </c>
      <c r="N19" s="68"/>
      <c r="O19" s="68">
        <v>30</v>
      </c>
      <c r="P19" s="68"/>
      <c r="Q19" s="69"/>
      <c r="R19" s="69">
        <v>55</v>
      </c>
      <c r="S19" s="69">
        <v>4</v>
      </c>
      <c r="T19" s="109"/>
      <c r="U19" s="110"/>
      <c r="V19" s="110"/>
      <c r="W19" s="110"/>
      <c r="X19" s="111"/>
      <c r="Y19" s="111"/>
      <c r="Z19" s="112"/>
      <c r="AA19" s="70"/>
      <c r="AB19" s="68"/>
      <c r="AC19" s="68"/>
      <c r="AD19" s="68"/>
      <c r="AE19" s="69"/>
      <c r="AF19" s="69"/>
      <c r="AG19" s="69"/>
      <c r="AH19" s="109"/>
      <c r="AI19" s="110"/>
      <c r="AJ19" s="110"/>
      <c r="AK19" s="110"/>
      <c r="AL19" s="111"/>
      <c r="AM19" s="111"/>
      <c r="AN19" s="112"/>
      <c r="AO19" s="67"/>
      <c r="AP19" s="68"/>
      <c r="AQ19" s="68"/>
      <c r="AR19" s="68"/>
      <c r="AS19" s="69"/>
      <c r="AT19" s="69"/>
      <c r="AU19" s="69"/>
      <c r="AV19" s="113"/>
      <c r="AW19" s="114"/>
      <c r="AX19" s="114"/>
      <c r="AY19" s="114"/>
      <c r="AZ19" s="115"/>
      <c r="BA19" s="115"/>
      <c r="BB19" s="116"/>
    </row>
    <row r="20" spans="2:54" ht="21.95" customHeight="1" x14ac:dyDescent="0.25">
      <c r="B20" s="35" t="s">
        <v>17</v>
      </c>
      <c r="C20" s="16" t="s">
        <v>98</v>
      </c>
      <c r="D20" s="36" t="s">
        <v>41</v>
      </c>
      <c r="E20" s="131">
        <f t="shared" si="1"/>
        <v>3</v>
      </c>
      <c r="F20" s="37">
        <f t="shared" si="2"/>
        <v>15</v>
      </c>
      <c r="G20" s="38">
        <f t="shared" si="3"/>
        <v>0</v>
      </c>
      <c r="H20" s="38">
        <f t="shared" si="4"/>
        <v>30</v>
      </c>
      <c r="I20" s="38">
        <f t="shared" si="5"/>
        <v>0</v>
      </c>
      <c r="J20" s="38">
        <f t="shared" si="6"/>
        <v>0</v>
      </c>
      <c r="K20" s="39">
        <f t="shared" si="7"/>
        <v>30</v>
      </c>
      <c r="L20" s="171">
        <f t="shared" si="8"/>
        <v>45</v>
      </c>
      <c r="M20" s="67"/>
      <c r="N20" s="68"/>
      <c r="O20" s="68"/>
      <c r="P20" s="68"/>
      <c r="Q20" s="69"/>
      <c r="R20" s="69"/>
      <c r="S20" s="69"/>
      <c r="T20" s="109">
        <v>15</v>
      </c>
      <c r="U20" s="110"/>
      <c r="V20" s="110">
        <v>30</v>
      </c>
      <c r="W20" s="110"/>
      <c r="X20" s="111"/>
      <c r="Y20" s="111">
        <v>30</v>
      </c>
      <c r="Z20" s="112">
        <v>3</v>
      </c>
      <c r="AA20" s="70"/>
      <c r="AB20" s="68"/>
      <c r="AC20" s="68"/>
      <c r="AD20" s="68"/>
      <c r="AE20" s="69"/>
      <c r="AF20" s="69"/>
      <c r="AG20" s="69"/>
      <c r="AH20" s="109"/>
      <c r="AI20" s="110"/>
      <c r="AJ20" s="110"/>
      <c r="AK20" s="110"/>
      <c r="AL20" s="111"/>
      <c r="AM20" s="111"/>
      <c r="AN20" s="112"/>
      <c r="AO20" s="67"/>
      <c r="AP20" s="68"/>
      <c r="AQ20" s="68"/>
      <c r="AR20" s="68"/>
      <c r="AS20" s="69"/>
      <c r="AT20" s="69"/>
      <c r="AU20" s="69"/>
      <c r="AV20" s="113"/>
      <c r="AW20" s="114"/>
      <c r="AX20" s="114"/>
      <c r="AY20" s="114"/>
      <c r="AZ20" s="115"/>
      <c r="BA20" s="115"/>
      <c r="BB20" s="116"/>
    </row>
    <row r="21" spans="2:54" ht="21.95" customHeight="1" x14ac:dyDescent="0.25">
      <c r="B21" s="35" t="s">
        <v>18</v>
      </c>
      <c r="C21" s="16" t="s">
        <v>105</v>
      </c>
      <c r="D21" s="36" t="s">
        <v>39</v>
      </c>
      <c r="E21" s="131">
        <f t="shared" si="1"/>
        <v>1</v>
      </c>
      <c r="F21" s="37">
        <f t="shared" si="2"/>
        <v>15</v>
      </c>
      <c r="G21" s="38">
        <f t="shared" si="3"/>
        <v>0</v>
      </c>
      <c r="H21" s="38">
        <f t="shared" si="4"/>
        <v>0</v>
      </c>
      <c r="I21" s="38">
        <f t="shared" si="5"/>
        <v>0</v>
      </c>
      <c r="J21" s="38">
        <f t="shared" si="6"/>
        <v>0</v>
      </c>
      <c r="K21" s="39">
        <f t="shared" si="7"/>
        <v>10</v>
      </c>
      <c r="L21" s="171">
        <f t="shared" si="8"/>
        <v>15</v>
      </c>
      <c r="M21" s="67">
        <v>15</v>
      </c>
      <c r="N21" s="68"/>
      <c r="O21" s="68"/>
      <c r="P21" s="68"/>
      <c r="Q21" s="69"/>
      <c r="R21" s="69">
        <v>10</v>
      </c>
      <c r="S21" s="69">
        <v>1</v>
      </c>
      <c r="T21" s="109"/>
      <c r="U21" s="110"/>
      <c r="V21" s="110"/>
      <c r="W21" s="110"/>
      <c r="X21" s="111"/>
      <c r="Y21" s="111"/>
      <c r="Z21" s="112"/>
      <c r="AA21" s="70"/>
      <c r="AB21" s="68"/>
      <c r="AC21" s="68"/>
      <c r="AD21" s="68"/>
      <c r="AE21" s="69"/>
      <c r="AF21" s="69"/>
      <c r="AG21" s="69"/>
      <c r="AH21" s="109"/>
      <c r="AI21" s="110"/>
      <c r="AJ21" s="110"/>
      <c r="AK21" s="110"/>
      <c r="AL21" s="111"/>
      <c r="AM21" s="111"/>
      <c r="AN21" s="112"/>
      <c r="AO21" s="67"/>
      <c r="AP21" s="68"/>
      <c r="AQ21" s="68"/>
      <c r="AR21" s="68"/>
      <c r="AS21" s="69"/>
      <c r="AT21" s="69"/>
      <c r="AU21" s="69"/>
      <c r="AV21" s="113"/>
      <c r="AW21" s="114"/>
      <c r="AX21" s="114"/>
      <c r="AY21" s="114"/>
      <c r="AZ21" s="115"/>
      <c r="BA21" s="115"/>
      <c r="BB21" s="116"/>
    </row>
    <row r="22" spans="2:54" ht="21.95" customHeight="1" x14ac:dyDescent="0.25">
      <c r="B22" s="35" t="s">
        <v>19</v>
      </c>
      <c r="C22" s="16" t="s">
        <v>150</v>
      </c>
      <c r="D22" s="36" t="s">
        <v>39</v>
      </c>
      <c r="E22" s="131">
        <f t="shared" si="1"/>
        <v>2</v>
      </c>
      <c r="F22" s="37">
        <f t="shared" si="2"/>
        <v>10</v>
      </c>
      <c r="G22" s="38">
        <f t="shared" si="3"/>
        <v>15</v>
      </c>
      <c r="H22" s="38">
        <f t="shared" si="4"/>
        <v>0</v>
      </c>
      <c r="I22" s="38">
        <f t="shared" si="5"/>
        <v>0</v>
      </c>
      <c r="J22" s="38">
        <f t="shared" si="6"/>
        <v>0</v>
      </c>
      <c r="K22" s="39">
        <f t="shared" si="7"/>
        <v>25</v>
      </c>
      <c r="L22" s="171">
        <f t="shared" si="8"/>
        <v>25</v>
      </c>
      <c r="M22" s="67"/>
      <c r="N22" s="68"/>
      <c r="O22" s="68"/>
      <c r="P22" s="68"/>
      <c r="Q22" s="69"/>
      <c r="R22" s="69"/>
      <c r="S22" s="69"/>
      <c r="T22" s="109"/>
      <c r="U22" s="110"/>
      <c r="V22" s="110"/>
      <c r="W22" s="110"/>
      <c r="X22" s="111"/>
      <c r="Y22" s="111"/>
      <c r="Z22" s="112"/>
      <c r="AA22" s="70">
        <v>10</v>
      </c>
      <c r="AB22" s="68">
        <v>15</v>
      </c>
      <c r="AC22" s="68"/>
      <c r="AD22" s="68"/>
      <c r="AE22" s="69"/>
      <c r="AF22" s="69">
        <v>25</v>
      </c>
      <c r="AG22" s="69">
        <v>2</v>
      </c>
      <c r="AH22" s="109"/>
      <c r="AI22" s="110"/>
      <c r="AJ22" s="110"/>
      <c r="AK22" s="110"/>
      <c r="AL22" s="111"/>
      <c r="AM22" s="111"/>
      <c r="AN22" s="112"/>
      <c r="AO22" s="67"/>
      <c r="AP22" s="68"/>
      <c r="AQ22" s="68"/>
      <c r="AR22" s="68"/>
      <c r="AS22" s="69"/>
      <c r="AT22" s="69"/>
      <c r="AU22" s="69"/>
      <c r="AV22" s="113"/>
      <c r="AW22" s="114"/>
      <c r="AX22" s="114"/>
      <c r="AY22" s="114"/>
      <c r="AZ22" s="115"/>
      <c r="BA22" s="115"/>
      <c r="BB22" s="116"/>
    </row>
    <row r="23" spans="2:54" ht="21.95" customHeight="1" x14ac:dyDescent="0.25">
      <c r="B23" s="35" t="s">
        <v>20</v>
      </c>
      <c r="C23" s="16" t="s">
        <v>104</v>
      </c>
      <c r="D23" s="36" t="s">
        <v>39</v>
      </c>
      <c r="E23" s="131">
        <f t="shared" si="1"/>
        <v>3</v>
      </c>
      <c r="F23" s="37">
        <f t="shared" si="2"/>
        <v>15</v>
      </c>
      <c r="G23" s="38">
        <v>0</v>
      </c>
      <c r="H23" s="38">
        <v>30</v>
      </c>
      <c r="I23" s="38">
        <f t="shared" si="5"/>
        <v>0</v>
      </c>
      <c r="J23" s="38">
        <f t="shared" si="6"/>
        <v>0</v>
      </c>
      <c r="K23" s="39">
        <f t="shared" si="7"/>
        <v>30</v>
      </c>
      <c r="L23" s="171">
        <f t="shared" si="8"/>
        <v>45</v>
      </c>
      <c r="M23" s="67">
        <v>15</v>
      </c>
      <c r="N23" s="68"/>
      <c r="O23" s="68">
        <v>30</v>
      </c>
      <c r="P23" s="68"/>
      <c r="Q23" s="69"/>
      <c r="R23" s="69">
        <v>30</v>
      </c>
      <c r="S23" s="69">
        <v>3</v>
      </c>
      <c r="T23" s="109"/>
      <c r="U23" s="110"/>
      <c r="V23" s="110"/>
      <c r="W23" s="110"/>
      <c r="X23" s="111"/>
      <c r="Y23" s="111"/>
      <c r="Z23" s="112"/>
      <c r="AA23" s="70"/>
      <c r="AB23" s="68"/>
      <c r="AC23" s="68"/>
      <c r="AD23" s="68"/>
      <c r="AE23" s="69"/>
      <c r="AF23" s="69"/>
      <c r="AG23" s="69"/>
      <c r="AH23" s="109"/>
      <c r="AI23" s="110"/>
      <c r="AJ23" s="110"/>
      <c r="AK23" s="110"/>
      <c r="AL23" s="111"/>
      <c r="AM23" s="111"/>
      <c r="AN23" s="112"/>
      <c r="AO23" s="67"/>
      <c r="AP23" s="68"/>
      <c r="AQ23" s="68"/>
      <c r="AR23" s="68"/>
      <c r="AS23" s="69"/>
      <c r="AT23" s="69"/>
      <c r="AU23" s="69"/>
      <c r="AV23" s="113"/>
      <c r="AW23" s="114"/>
      <c r="AX23" s="114"/>
      <c r="AY23" s="114"/>
      <c r="AZ23" s="115"/>
      <c r="BA23" s="115"/>
      <c r="BB23" s="116"/>
    </row>
    <row r="24" spans="2:54" ht="21.95" customHeight="1" x14ac:dyDescent="0.25">
      <c r="B24" s="35" t="s">
        <v>21</v>
      </c>
      <c r="C24" s="16" t="s">
        <v>103</v>
      </c>
      <c r="D24" s="36" t="s">
        <v>41</v>
      </c>
      <c r="E24" s="131">
        <f t="shared" si="1"/>
        <v>2</v>
      </c>
      <c r="F24" s="37">
        <f t="shared" si="2"/>
        <v>15</v>
      </c>
      <c r="G24" s="38">
        <f t="shared" si="3"/>
        <v>15</v>
      </c>
      <c r="H24" s="38">
        <f t="shared" si="4"/>
        <v>0</v>
      </c>
      <c r="I24" s="38">
        <f t="shared" si="5"/>
        <v>0</v>
      </c>
      <c r="J24" s="38">
        <f t="shared" si="6"/>
        <v>0</v>
      </c>
      <c r="K24" s="39">
        <f t="shared" si="7"/>
        <v>20</v>
      </c>
      <c r="L24" s="171">
        <f t="shared" si="8"/>
        <v>30</v>
      </c>
      <c r="M24" s="67">
        <v>15</v>
      </c>
      <c r="N24" s="68">
        <v>15</v>
      </c>
      <c r="O24" s="75"/>
      <c r="P24" s="68"/>
      <c r="Q24" s="69"/>
      <c r="R24" s="69">
        <v>20</v>
      </c>
      <c r="S24" s="69">
        <v>2</v>
      </c>
      <c r="T24" s="109"/>
      <c r="U24" s="110"/>
      <c r="V24" s="110"/>
      <c r="W24" s="110"/>
      <c r="X24" s="111"/>
      <c r="Y24" s="111"/>
      <c r="Z24" s="112"/>
      <c r="AA24" s="70"/>
      <c r="AB24" s="68"/>
      <c r="AC24" s="68"/>
      <c r="AD24" s="68"/>
      <c r="AE24" s="69"/>
      <c r="AF24" s="69"/>
      <c r="AG24" s="69"/>
      <c r="AH24" s="109"/>
      <c r="AI24" s="110"/>
      <c r="AJ24" s="110"/>
      <c r="AK24" s="110"/>
      <c r="AL24" s="111"/>
      <c r="AM24" s="111"/>
      <c r="AN24" s="112"/>
      <c r="AO24" s="67"/>
      <c r="AP24" s="68"/>
      <c r="AQ24" s="68"/>
      <c r="AR24" s="68"/>
      <c r="AS24" s="69"/>
      <c r="AT24" s="69"/>
      <c r="AU24" s="69"/>
      <c r="AV24" s="113"/>
      <c r="AW24" s="114"/>
      <c r="AX24" s="114"/>
      <c r="AY24" s="114"/>
      <c r="AZ24" s="115"/>
      <c r="BA24" s="115"/>
      <c r="BB24" s="116"/>
    </row>
    <row r="25" spans="2:54" ht="21.95" customHeight="1" x14ac:dyDescent="0.25">
      <c r="B25" s="35" t="s">
        <v>22</v>
      </c>
      <c r="C25" s="18" t="s">
        <v>149</v>
      </c>
      <c r="D25" s="36" t="s">
        <v>41</v>
      </c>
      <c r="E25" s="131">
        <f t="shared" si="1"/>
        <v>3</v>
      </c>
      <c r="F25" s="37">
        <f t="shared" si="2"/>
        <v>15</v>
      </c>
      <c r="G25" s="38">
        <f t="shared" si="3"/>
        <v>15</v>
      </c>
      <c r="H25" s="38">
        <f t="shared" si="4"/>
        <v>15</v>
      </c>
      <c r="I25" s="38">
        <f t="shared" si="5"/>
        <v>0</v>
      </c>
      <c r="J25" s="38">
        <f t="shared" si="6"/>
        <v>0</v>
      </c>
      <c r="K25" s="39">
        <f t="shared" si="7"/>
        <v>30</v>
      </c>
      <c r="L25" s="171">
        <f t="shared" si="8"/>
        <v>45</v>
      </c>
      <c r="M25" s="67"/>
      <c r="N25" s="68"/>
      <c r="O25" s="68"/>
      <c r="P25" s="68"/>
      <c r="Q25" s="69"/>
      <c r="R25" s="69"/>
      <c r="S25" s="69"/>
      <c r="T25" s="109">
        <v>15</v>
      </c>
      <c r="U25" s="110">
        <v>15</v>
      </c>
      <c r="V25" s="110">
        <v>15</v>
      </c>
      <c r="W25" s="110"/>
      <c r="X25" s="111"/>
      <c r="Y25" s="111">
        <v>30</v>
      </c>
      <c r="Z25" s="112">
        <v>3</v>
      </c>
      <c r="AA25" s="77"/>
      <c r="AB25" s="68"/>
      <c r="AC25" s="68"/>
      <c r="AD25" s="68"/>
      <c r="AE25" s="69"/>
      <c r="AF25" s="69"/>
      <c r="AG25" s="69"/>
      <c r="AH25" s="109"/>
      <c r="AI25" s="110"/>
      <c r="AJ25" s="110"/>
      <c r="AK25" s="110"/>
      <c r="AL25" s="111"/>
      <c r="AM25" s="111"/>
      <c r="AN25" s="112"/>
      <c r="AO25" s="67"/>
      <c r="AP25" s="68"/>
      <c r="AQ25" s="68"/>
      <c r="AR25" s="68"/>
      <c r="AS25" s="69"/>
      <c r="AT25" s="69"/>
      <c r="AU25" s="69"/>
      <c r="AV25" s="113"/>
      <c r="AW25" s="114"/>
      <c r="AX25" s="114"/>
      <c r="AY25" s="114"/>
      <c r="AZ25" s="115"/>
      <c r="BA25" s="115"/>
      <c r="BB25" s="116"/>
    </row>
    <row r="26" spans="2:54" ht="21.95" customHeight="1" x14ac:dyDescent="0.25">
      <c r="B26" s="35" t="s">
        <v>23</v>
      </c>
      <c r="C26" s="18" t="s">
        <v>102</v>
      </c>
      <c r="D26" s="36" t="s">
        <v>41</v>
      </c>
      <c r="E26" s="131">
        <f t="shared" si="1"/>
        <v>4</v>
      </c>
      <c r="F26" s="37">
        <f t="shared" si="2"/>
        <v>15</v>
      </c>
      <c r="G26" s="38">
        <f t="shared" si="3"/>
        <v>15</v>
      </c>
      <c r="H26" s="38">
        <f t="shared" si="4"/>
        <v>30</v>
      </c>
      <c r="I26" s="38">
        <f t="shared" si="5"/>
        <v>0</v>
      </c>
      <c r="J26" s="38">
        <f t="shared" si="6"/>
        <v>0</v>
      </c>
      <c r="K26" s="39">
        <f t="shared" si="7"/>
        <v>40</v>
      </c>
      <c r="L26" s="171">
        <f t="shared" si="8"/>
        <v>60</v>
      </c>
      <c r="M26" s="67">
        <v>15</v>
      </c>
      <c r="N26" s="68">
        <v>15</v>
      </c>
      <c r="O26" s="68">
        <v>30</v>
      </c>
      <c r="P26" s="68"/>
      <c r="Q26" s="69"/>
      <c r="R26" s="69">
        <v>40</v>
      </c>
      <c r="S26" s="69">
        <v>4</v>
      </c>
      <c r="T26" s="109"/>
      <c r="U26" s="110"/>
      <c r="V26" s="110"/>
      <c r="W26" s="110"/>
      <c r="X26" s="111"/>
      <c r="Y26" s="111"/>
      <c r="Z26" s="112"/>
      <c r="AA26" s="77"/>
      <c r="AB26" s="68"/>
      <c r="AC26" s="68"/>
      <c r="AD26" s="68"/>
      <c r="AE26" s="69"/>
      <c r="AF26" s="69"/>
      <c r="AG26" s="69"/>
      <c r="AH26" s="109"/>
      <c r="AI26" s="110"/>
      <c r="AJ26" s="110"/>
      <c r="AK26" s="110"/>
      <c r="AL26" s="111"/>
      <c r="AM26" s="111"/>
      <c r="AN26" s="112"/>
      <c r="AO26" s="67"/>
      <c r="AP26" s="68"/>
      <c r="AQ26" s="68"/>
      <c r="AR26" s="68"/>
      <c r="AS26" s="69"/>
      <c r="AT26" s="69"/>
      <c r="AU26" s="69"/>
      <c r="AV26" s="113"/>
      <c r="AW26" s="114"/>
      <c r="AX26" s="114"/>
      <c r="AY26" s="114"/>
      <c r="AZ26" s="115"/>
      <c r="BA26" s="115"/>
      <c r="BB26" s="116"/>
    </row>
    <row r="27" spans="2:54" ht="21.95" customHeight="1" x14ac:dyDescent="0.25">
      <c r="B27" s="35" t="s">
        <v>24</v>
      </c>
      <c r="C27" s="18" t="s">
        <v>101</v>
      </c>
      <c r="D27" s="36" t="s">
        <v>41</v>
      </c>
      <c r="E27" s="131">
        <f t="shared" si="1"/>
        <v>3</v>
      </c>
      <c r="F27" s="37">
        <f t="shared" si="2"/>
        <v>15</v>
      </c>
      <c r="G27" s="38">
        <f t="shared" si="3"/>
        <v>0</v>
      </c>
      <c r="H27" s="38">
        <f t="shared" si="4"/>
        <v>30</v>
      </c>
      <c r="I27" s="38">
        <f t="shared" si="5"/>
        <v>0</v>
      </c>
      <c r="J27" s="38">
        <f t="shared" si="6"/>
        <v>0</v>
      </c>
      <c r="K27" s="39">
        <f t="shared" si="7"/>
        <v>30</v>
      </c>
      <c r="L27" s="171">
        <f t="shared" si="8"/>
        <v>45</v>
      </c>
      <c r="M27" s="67"/>
      <c r="N27" s="68"/>
      <c r="O27" s="68"/>
      <c r="P27" s="68"/>
      <c r="Q27" s="69"/>
      <c r="R27" s="69"/>
      <c r="S27" s="69"/>
      <c r="T27" s="109">
        <v>15</v>
      </c>
      <c r="U27" s="110"/>
      <c r="V27" s="110">
        <v>30</v>
      </c>
      <c r="W27" s="110"/>
      <c r="X27" s="111"/>
      <c r="Y27" s="111">
        <v>30</v>
      </c>
      <c r="Z27" s="112">
        <v>3</v>
      </c>
      <c r="AA27" s="77"/>
      <c r="AB27" s="68"/>
      <c r="AC27" s="68"/>
      <c r="AD27" s="68"/>
      <c r="AE27" s="69"/>
      <c r="AF27" s="69"/>
      <c r="AG27" s="69"/>
      <c r="AH27" s="109"/>
      <c r="AI27" s="110"/>
      <c r="AJ27" s="110"/>
      <c r="AK27" s="110"/>
      <c r="AL27" s="111"/>
      <c r="AM27" s="111"/>
      <c r="AN27" s="112"/>
      <c r="AO27" s="67"/>
      <c r="AP27" s="68"/>
      <c r="AQ27" s="68"/>
      <c r="AR27" s="68"/>
      <c r="AS27" s="69"/>
      <c r="AT27" s="69"/>
      <c r="AU27" s="69"/>
      <c r="AV27" s="113"/>
      <c r="AW27" s="114"/>
      <c r="AX27" s="114"/>
      <c r="AY27" s="114"/>
      <c r="AZ27" s="115"/>
      <c r="BA27" s="115"/>
      <c r="BB27" s="116"/>
    </row>
    <row r="28" spans="2:54" ht="21.95" customHeight="1" x14ac:dyDescent="0.25">
      <c r="B28" s="35" t="s">
        <v>84</v>
      </c>
      <c r="C28" s="18" t="s">
        <v>99</v>
      </c>
      <c r="D28" s="36" t="s">
        <v>39</v>
      </c>
      <c r="E28" s="131">
        <f t="shared" si="1"/>
        <v>2</v>
      </c>
      <c r="F28" s="37">
        <f t="shared" si="2"/>
        <v>15</v>
      </c>
      <c r="G28" s="38">
        <f t="shared" si="3"/>
        <v>0</v>
      </c>
      <c r="H28" s="38">
        <f t="shared" si="4"/>
        <v>15</v>
      </c>
      <c r="I28" s="38">
        <f t="shared" si="5"/>
        <v>0</v>
      </c>
      <c r="J28" s="38">
        <f t="shared" si="6"/>
        <v>0</v>
      </c>
      <c r="K28" s="39">
        <f t="shared" si="7"/>
        <v>20</v>
      </c>
      <c r="L28" s="171">
        <f t="shared" si="8"/>
        <v>30</v>
      </c>
      <c r="M28" s="67">
        <v>15</v>
      </c>
      <c r="N28" s="68"/>
      <c r="O28" s="68">
        <v>15</v>
      </c>
      <c r="P28" s="68"/>
      <c r="Q28" s="69"/>
      <c r="R28" s="69">
        <v>20</v>
      </c>
      <c r="S28" s="69">
        <v>2</v>
      </c>
      <c r="T28" s="109"/>
      <c r="U28" s="110"/>
      <c r="V28" s="110"/>
      <c r="W28" s="110"/>
      <c r="X28" s="111"/>
      <c r="Y28" s="111"/>
      <c r="Z28" s="112"/>
      <c r="AA28" s="77"/>
      <c r="AB28" s="68"/>
      <c r="AC28" s="68"/>
      <c r="AD28" s="68"/>
      <c r="AE28" s="69"/>
      <c r="AF28" s="69"/>
      <c r="AG28" s="69"/>
      <c r="AH28" s="109"/>
      <c r="AI28" s="110"/>
      <c r="AJ28" s="110"/>
      <c r="AK28" s="110"/>
      <c r="AL28" s="111"/>
      <c r="AM28" s="111"/>
      <c r="AN28" s="112"/>
      <c r="AO28" s="67"/>
      <c r="AP28" s="68"/>
      <c r="AQ28" s="68"/>
      <c r="AR28" s="68"/>
      <c r="AS28" s="69"/>
      <c r="AT28" s="69"/>
      <c r="AU28" s="69"/>
      <c r="AV28" s="113"/>
      <c r="AW28" s="114"/>
      <c r="AX28" s="114"/>
      <c r="AY28" s="114"/>
      <c r="AZ28" s="115"/>
      <c r="BA28" s="115"/>
      <c r="BB28" s="116"/>
    </row>
    <row r="29" spans="2:54" ht="21.95" customHeight="1" x14ac:dyDescent="0.25">
      <c r="B29" s="35" t="s">
        <v>44</v>
      </c>
      <c r="C29" s="18" t="s">
        <v>151</v>
      </c>
      <c r="D29" s="36" t="s">
        <v>39</v>
      </c>
      <c r="E29" s="131">
        <f t="shared" si="1"/>
        <v>2</v>
      </c>
      <c r="F29" s="37">
        <f t="shared" si="2"/>
        <v>10</v>
      </c>
      <c r="G29" s="38">
        <f t="shared" si="3"/>
        <v>15</v>
      </c>
      <c r="H29" s="38">
        <f t="shared" si="4"/>
        <v>0</v>
      </c>
      <c r="I29" s="38">
        <f t="shared" si="5"/>
        <v>0</v>
      </c>
      <c r="J29" s="38">
        <f t="shared" si="6"/>
        <v>0</v>
      </c>
      <c r="K29" s="39">
        <f t="shared" si="7"/>
        <v>25</v>
      </c>
      <c r="L29" s="171">
        <f t="shared" si="8"/>
        <v>25</v>
      </c>
      <c r="M29" s="67"/>
      <c r="N29" s="68"/>
      <c r="O29" s="68"/>
      <c r="P29" s="68"/>
      <c r="Q29" s="69"/>
      <c r="R29" s="69"/>
      <c r="S29" s="69"/>
      <c r="T29" s="109">
        <v>10</v>
      </c>
      <c r="U29" s="110">
        <v>15</v>
      </c>
      <c r="V29" s="110"/>
      <c r="W29" s="110"/>
      <c r="X29" s="111"/>
      <c r="Y29" s="111">
        <v>25</v>
      </c>
      <c r="Z29" s="112">
        <v>2</v>
      </c>
      <c r="AA29" s="77"/>
      <c r="AB29" s="68"/>
      <c r="AC29" s="68"/>
      <c r="AD29" s="68"/>
      <c r="AE29" s="69"/>
      <c r="AF29" s="69"/>
      <c r="AG29" s="69"/>
      <c r="AH29" s="109"/>
      <c r="AI29" s="110"/>
      <c r="AJ29" s="110"/>
      <c r="AK29" s="110"/>
      <c r="AL29" s="111"/>
      <c r="AM29" s="111"/>
      <c r="AN29" s="112"/>
      <c r="AO29" s="67"/>
      <c r="AP29" s="68"/>
      <c r="AQ29" s="68"/>
      <c r="AR29" s="68"/>
      <c r="AS29" s="69"/>
      <c r="AT29" s="69"/>
      <c r="AU29" s="69"/>
      <c r="AV29" s="113"/>
      <c r="AW29" s="114"/>
      <c r="AX29" s="114"/>
      <c r="AY29" s="114"/>
      <c r="AZ29" s="115"/>
      <c r="BA29" s="115"/>
      <c r="BB29" s="116"/>
    </row>
    <row r="30" spans="2:54" ht="21.95" customHeight="1" thickBot="1" x14ac:dyDescent="0.3">
      <c r="B30" s="44" t="s">
        <v>45</v>
      </c>
      <c r="C30" s="22" t="s">
        <v>100</v>
      </c>
      <c r="D30" s="40" t="s">
        <v>39</v>
      </c>
      <c r="E30" s="132">
        <f t="shared" si="1"/>
        <v>2</v>
      </c>
      <c r="F30" s="41">
        <f t="shared" si="2"/>
        <v>0</v>
      </c>
      <c r="G30" s="42">
        <f t="shared" si="3"/>
        <v>0</v>
      </c>
      <c r="H30" s="42">
        <f t="shared" si="4"/>
        <v>30</v>
      </c>
      <c r="I30" s="42">
        <f t="shared" si="5"/>
        <v>0</v>
      </c>
      <c r="J30" s="42">
        <f t="shared" si="6"/>
        <v>0</v>
      </c>
      <c r="K30" s="43">
        <f t="shared" si="7"/>
        <v>20</v>
      </c>
      <c r="L30" s="172">
        <f t="shared" si="8"/>
        <v>30</v>
      </c>
      <c r="M30" s="146"/>
      <c r="N30" s="147"/>
      <c r="O30" s="147">
        <v>30</v>
      </c>
      <c r="P30" s="147"/>
      <c r="Q30" s="148"/>
      <c r="R30" s="148">
        <v>20</v>
      </c>
      <c r="S30" s="148">
        <v>2</v>
      </c>
      <c r="T30" s="149"/>
      <c r="U30" s="150"/>
      <c r="V30" s="150"/>
      <c r="W30" s="150"/>
      <c r="X30" s="151"/>
      <c r="Y30" s="151"/>
      <c r="Z30" s="152"/>
      <c r="AA30" s="153"/>
      <c r="AB30" s="147"/>
      <c r="AC30" s="147"/>
      <c r="AD30" s="147"/>
      <c r="AE30" s="148"/>
      <c r="AF30" s="148"/>
      <c r="AG30" s="148"/>
      <c r="AH30" s="149"/>
      <c r="AI30" s="150"/>
      <c r="AJ30" s="150"/>
      <c r="AK30" s="150"/>
      <c r="AL30" s="151"/>
      <c r="AM30" s="151"/>
      <c r="AN30" s="152"/>
      <c r="AO30" s="146"/>
      <c r="AP30" s="147"/>
      <c r="AQ30" s="147"/>
      <c r="AR30" s="147"/>
      <c r="AS30" s="148"/>
      <c r="AT30" s="148"/>
      <c r="AU30" s="148"/>
      <c r="AV30" s="154"/>
      <c r="AW30" s="155"/>
      <c r="AX30" s="155"/>
      <c r="AY30" s="155"/>
      <c r="AZ30" s="156"/>
      <c r="BA30" s="156"/>
      <c r="BB30" s="157"/>
    </row>
    <row r="31" spans="2:54" ht="21.95" customHeight="1" thickBot="1" x14ac:dyDescent="0.3">
      <c r="B31" s="221" t="s">
        <v>42</v>
      </c>
      <c r="C31" s="222"/>
      <c r="D31" s="223"/>
      <c r="E31" s="179">
        <f>SUM(E19:E30)</f>
        <v>31</v>
      </c>
      <c r="F31" s="180">
        <f>SUM(F19:F30)</f>
        <v>155</v>
      </c>
      <c r="G31" s="181">
        <f>SUM(G19:G30)</f>
        <v>75</v>
      </c>
      <c r="H31" s="181">
        <f t="shared" ref="H31:K31" si="10">SUM(H19:H30)</f>
        <v>210</v>
      </c>
      <c r="I31" s="181">
        <f t="shared" si="10"/>
        <v>0</v>
      </c>
      <c r="J31" s="181">
        <f t="shared" si="10"/>
        <v>0</v>
      </c>
      <c r="K31" s="181">
        <f t="shared" si="10"/>
        <v>335</v>
      </c>
      <c r="L31" s="173">
        <f>SUM(L19:L30)</f>
        <v>440</v>
      </c>
      <c r="M31" s="246"/>
      <c r="N31" s="247"/>
      <c r="O31" s="247"/>
      <c r="P31" s="247"/>
      <c r="Q31" s="247"/>
      <c r="R31" s="247"/>
      <c r="S31" s="247"/>
      <c r="T31" s="247"/>
      <c r="U31" s="247"/>
      <c r="V31" s="247"/>
      <c r="W31" s="247"/>
      <c r="X31" s="247"/>
      <c r="Y31" s="247"/>
      <c r="Z31" s="247"/>
      <c r="AA31" s="247"/>
      <c r="AB31" s="247"/>
      <c r="AC31" s="247"/>
      <c r="AD31" s="247"/>
      <c r="AE31" s="247"/>
      <c r="AF31" s="247"/>
      <c r="AG31" s="247"/>
      <c r="AH31" s="247"/>
      <c r="AI31" s="247"/>
      <c r="AJ31" s="247"/>
      <c r="AK31" s="247"/>
      <c r="AL31" s="247"/>
      <c r="AM31" s="247"/>
      <c r="AN31" s="247"/>
      <c r="AO31" s="247"/>
      <c r="AP31" s="247"/>
      <c r="AQ31" s="247"/>
      <c r="AR31" s="247"/>
      <c r="AS31" s="247"/>
      <c r="AT31" s="247"/>
      <c r="AU31" s="247"/>
      <c r="AV31" s="247"/>
      <c r="AW31" s="247"/>
      <c r="AX31" s="247"/>
      <c r="AY31" s="247"/>
      <c r="AZ31" s="247"/>
      <c r="BA31" s="247"/>
      <c r="BB31" s="248"/>
    </row>
    <row r="32" spans="2:54" ht="30" customHeight="1" x14ac:dyDescent="0.25">
      <c r="B32" s="188" t="s">
        <v>154</v>
      </c>
      <c r="C32" s="243" t="s">
        <v>145</v>
      </c>
      <c r="D32" s="244"/>
      <c r="E32" s="244"/>
      <c r="F32" s="244"/>
      <c r="G32" s="244"/>
      <c r="H32" s="244"/>
      <c r="I32" s="244"/>
      <c r="J32" s="244"/>
      <c r="K32" s="244"/>
      <c r="L32" s="244"/>
      <c r="M32" s="244"/>
      <c r="N32" s="244"/>
      <c r="O32" s="244"/>
      <c r="P32" s="244"/>
      <c r="Q32" s="244"/>
      <c r="R32" s="244"/>
      <c r="S32" s="244"/>
      <c r="T32" s="244"/>
      <c r="U32" s="244"/>
      <c r="V32" s="244"/>
      <c r="W32" s="244"/>
      <c r="X32" s="244"/>
      <c r="Y32" s="244"/>
      <c r="Z32" s="244"/>
      <c r="AA32" s="244"/>
      <c r="AB32" s="244"/>
      <c r="AC32" s="244"/>
      <c r="AD32" s="244"/>
      <c r="AE32" s="244"/>
      <c r="AF32" s="244"/>
      <c r="AG32" s="244"/>
      <c r="AH32" s="244"/>
      <c r="AI32" s="244"/>
      <c r="AJ32" s="244"/>
      <c r="AK32" s="244"/>
      <c r="AL32" s="244"/>
      <c r="AM32" s="244"/>
      <c r="AN32" s="244"/>
      <c r="AO32" s="244"/>
      <c r="AP32" s="244"/>
      <c r="AQ32" s="244"/>
      <c r="AR32" s="244"/>
      <c r="AS32" s="244"/>
      <c r="AT32" s="244"/>
      <c r="AU32" s="244"/>
      <c r="AV32" s="244"/>
      <c r="AW32" s="244"/>
      <c r="AX32" s="244"/>
      <c r="AY32" s="244"/>
      <c r="AZ32" s="244"/>
      <c r="BA32" s="244"/>
      <c r="BB32" s="245"/>
    </row>
    <row r="33" spans="2:54" ht="21.95" customHeight="1" x14ac:dyDescent="0.25">
      <c r="B33" s="45" t="s">
        <v>48</v>
      </c>
      <c r="C33" s="12" t="s">
        <v>107</v>
      </c>
      <c r="D33" s="35" t="s">
        <v>41</v>
      </c>
      <c r="E33" s="131">
        <f t="shared" si="1"/>
        <v>6</v>
      </c>
      <c r="F33" s="37">
        <f t="shared" si="2"/>
        <v>30</v>
      </c>
      <c r="G33" s="38">
        <f t="shared" si="3"/>
        <v>60</v>
      </c>
      <c r="H33" s="38">
        <f t="shared" si="4"/>
        <v>0</v>
      </c>
      <c r="I33" s="38">
        <f t="shared" si="5"/>
        <v>0</v>
      </c>
      <c r="J33" s="38">
        <f t="shared" si="6"/>
        <v>0</v>
      </c>
      <c r="K33" s="39">
        <f t="shared" si="7"/>
        <v>60</v>
      </c>
      <c r="L33" s="168">
        <f t="shared" si="8"/>
        <v>90</v>
      </c>
      <c r="M33" s="67">
        <v>15</v>
      </c>
      <c r="N33" s="68">
        <v>30</v>
      </c>
      <c r="O33" s="68"/>
      <c r="P33" s="68"/>
      <c r="Q33" s="69"/>
      <c r="R33" s="69">
        <v>30</v>
      </c>
      <c r="S33" s="69">
        <v>3</v>
      </c>
      <c r="T33" s="109">
        <v>15</v>
      </c>
      <c r="U33" s="110">
        <v>30</v>
      </c>
      <c r="V33" s="110"/>
      <c r="W33" s="110"/>
      <c r="X33" s="111"/>
      <c r="Y33" s="111">
        <v>30</v>
      </c>
      <c r="Z33" s="112">
        <v>3</v>
      </c>
      <c r="AA33" s="70"/>
      <c r="AB33" s="68"/>
      <c r="AC33" s="68"/>
      <c r="AD33" s="68"/>
      <c r="AE33" s="69"/>
      <c r="AF33" s="69"/>
      <c r="AG33" s="69"/>
      <c r="AH33" s="109"/>
      <c r="AI33" s="110"/>
      <c r="AJ33" s="110"/>
      <c r="AK33" s="110"/>
      <c r="AL33" s="111"/>
      <c r="AM33" s="111"/>
      <c r="AN33" s="112"/>
      <c r="AO33" s="67"/>
      <c r="AP33" s="68"/>
      <c r="AQ33" s="68"/>
      <c r="AR33" s="68"/>
      <c r="AS33" s="69"/>
      <c r="AT33" s="69"/>
      <c r="AU33" s="69"/>
      <c r="AV33" s="113"/>
      <c r="AW33" s="114"/>
      <c r="AX33" s="114"/>
      <c r="AY33" s="114"/>
      <c r="AZ33" s="115"/>
      <c r="BA33" s="115"/>
      <c r="BB33" s="116"/>
    </row>
    <row r="34" spans="2:54" ht="21.95" customHeight="1" x14ac:dyDescent="0.25">
      <c r="B34" s="45" t="s">
        <v>46</v>
      </c>
      <c r="C34" s="13" t="s">
        <v>108</v>
      </c>
      <c r="D34" s="35" t="s">
        <v>41</v>
      </c>
      <c r="E34" s="131">
        <f t="shared" si="1"/>
        <v>6</v>
      </c>
      <c r="F34" s="37">
        <f t="shared" si="2"/>
        <v>30</v>
      </c>
      <c r="G34" s="38">
        <f t="shared" si="3"/>
        <v>60</v>
      </c>
      <c r="H34" s="38">
        <f t="shared" si="4"/>
        <v>0</v>
      </c>
      <c r="I34" s="38">
        <f t="shared" si="5"/>
        <v>0</v>
      </c>
      <c r="J34" s="38">
        <f t="shared" si="6"/>
        <v>0</v>
      </c>
      <c r="K34" s="39">
        <f t="shared" si="7"/>
        <v>60</v>
      </c>
      <c r="L34" s="168">
        <f t="shared" si="8"/>
        <v>90</v>
      </c>
      <c r="M34" s="67"/>
      <c r="N34" s="68"/>
      <c r="O34" s="68"/>
      <c r="P34" s="68"/>
      <c r="Q34" s="69"/>
      <c r="R34" s="69"/>
      <c r="S34" s="69"/>
      <c r="T34" s="109">
        <v>15</v>
      </c>
      <c r="U34" s="110">
        <v>30</v>
      </c>
      <c r="V34" s="110"/>
      <c r="W34" s="110"/>
      <c r="X34" s="111"/>
      <c r="Y34" s="111">
        <v>30</v>
      </c>
      <c r="Z34" s="112">
        <v>3</v>
      </c>
      <c r="AA34" s="70">
        <v>15</v>
      </c>
      <c r="AB34" s="68">
        <v>30</v>
      </c>
      <c r="AC34" s="68"/>
      <c r="AD34" s="68"/>
      <c r="AE34" s="69"/>
      <c r="AF34" s="69">
        <v>30</v>
      </c>
      <c r="AG34" s="69">
        <v>3</v>
      </c>
      <c r="AH34" s="109"/>
      <c r="AI34" s="110"/>
      <c r="AJ34" s="110"/>
      <c r="AK34" s="110"/>
      <c r="AL34" s="111"/>
      <c r="AM34" s="111"/>
      <c r="AN34" s="112"/>
      <c r="AO34" s="67"/>
      <c r="AP34" s="68"/>
      <c r="AQ34" s="68"/>
      <c r="AR34" s="68"/>
      <c r="AS34" s="69"/>
      <c r="AT34" s="69"/>
      <c r="AU34" s="69"/>
      <c r="AV34" s="113"/>
      <c r="AW34" s="114"/>
      <c r="AX34" s="114"/>
      <c r="AY34" s="114"/>
      <c r="AZ34" s="115"/>
      <c r="BA34" s="115"/>
      <c r="BB34" s="116"/>
    </row>
    <row r="35" spans="2:54" ht="30" customHeight="1" x14ac:dyDescent="0.25">
      <c r="B35" s="45" t="s">
        <v>47</v>
      </c>
      <c r="C35" s="12" t="s">
        <v>109</v>
      </c>
      <c r="D35" s="35" t="s">
        <v>41</v>
      </c>
      <c r="E35" s="131">
        <f t="shared" si="1"/>
        <v>3</v>
      </c>
      <c r="F35" s="37">
        <f t="shared" si="2"/>
        <v>15</v>
      </c>
      <c r="G35" s="38">
        <f t="shared" si="3"/>
        <v>30</v>
      </c>
      <c r="H35" s="38">
        <f t="shared" si="4"/>
        <v>0</v>
      </c>
      <c r="I35" s="38">
        <f t="shared" si="5"/>
        <v>0</v>
      </c>
      <c r="J35" s="38">
        <f t="shared" si="6"/>
        <v>0</v>
      </c>
      <c r="K35" s="39">
        <f t="shared" si="7"/>
        <v>30</v>
      </c>
      <c r="L35" s="168">
        <f t="shared" si="8"/>
        <v>45</v>
      </c>
      <c r="M35" s="67"/>
      <c r="N35" s="68"/>
      <c r="O35" s="68"/>
      <c r="P35" s="68"/>
      <c r="Q35" s="69"/>
      <c r="R35" s="69"/>
      <c r="S35" s="69"/>
      <c r="T35" s="109"/>
      <c r="U35" s="110"/>
      <c r="V35" s="110"/>
      <c r="W35" s="110"/>
      <c r="X35" s="111"/>
      <c r="Y35" s="111"/>
      <c r="Z35" s="112"/>
      <c r="AA35" s="70">
        <v>15</v>
      </c>
      <c r="AB35" s="68">
        <v>30</v>
      </c>
      <c r="AC35" s="68"/>
      <c r="AD35" s="68"/>
      <c r="AE35" s="69"/>
      <c r="AF35" s="69">
        <v>30</v>
      </c>
      <c r="AG35" s="69">
        <v>3</v>
      </c>
      <c r="AH35" s="109"/>
      <c r="AI35" s="110"/>
      <c r="AJ35" s="110"/>
      <c r="AK35" s="110"/>
      <c r="AL35" s="111"/>
      <c r="AM35" s="111"/>
      <c r="AN35" s="112"/>
      <c r="AO35" s="67"/>
      <c r="AP35" s="68"/>
      <c r="AQ35" s="68"/>
      <c r="AR35" s="68"/>
      <c r="AS35" s="69"/>
      <c r="AT35" s="69"/>
      <c r="AU35" s="69"/>
      <c r="AV35" s="113"/>
      <c r="AW35" s="114"/>
      <c r="AX35" s="114"/>
      <c r="AY35" s="114"/>
      <c r="AZ35" s="115"/>
      <c r="BA35" s="115"/>
      <c r="BB35" s="116"/>
    </row>
    <row r="36" spans="2:54" ht="21.95" customHeight="1" x14ac:dyDescent="0.25">
      <c r="B36" s="45" t="s">
        <v>49</v>
      </c>
      <c r="C36" s="14" t="s">
        <v>110</v>
      </c>
      <c r="D36" s="46" t="s">
        <v>41</v>
      </c>
      <c r="E36" s="131">
        <f t="shared" si="1"/>
        <v>6</v>
      </c>
      <c r="F36" s="37">
        <f t="shared" si="2"/>
        <v>25</v>
      </c>
      <c r="G36" s="38">
        <f t="shared" si="3"/>
        <v>30</v>
      </c>
      <c r="H36" s="38">
        <f t="shared" si="4"/>
        <v>30</v>
      </c>
      <c r="I36" s="38">
        <f t="shared" si="5"/>
        <v>0</v>
      </c>
      <c r="J36" s="38">
        <f t="shared" si="6"/>
        <v>0</v>
      </c>
      <c r="K36" s="39">
        <f t="shared" si="7"/>
        <v>65</v>
      </c>
      <c r="L36" s="168">
        <f t="shared" si="8"/>
        <v>85</v>
      </c>
      <c r="M36" s="67"/>
      <c r="N36" s="68"/>
      <c r="O36" s="68"/>
      <c r="P36" s="68"/>
      <c r="Q36" s="69"/>
      <c r="R36" s="69"/>
      <c r="S36" s="69"/>
      <c r="T36" s="109"/>
      <c r="U36" s="110"/>
      <c r="V36" s="110"/>
      <c r="W36" s="110"/>
      <c r="X36" s="111"/>
      <c r="Y36" s="111"/>
      <c r="Z36" s="112"/>
      <c r="AA36" s="70">
        <v>15</v>
      </c>
      <c r="AB36" s="68">
        <v>30</v>
      </c>
      <c r="AC36" s="68"/>
      <c r="AD36" s="68"/>
      <c r="AE36" s="69"/>
      <c r="AF36" s="69">
        <v>30</v>
      </c>
      <c r="AG36" s="69">
        <v>3</v>
      </c>
      <c r="AH36" s="109">
        <v>10</v>
      </c>
      <c r="AI36" s="110"/>
      <c r="AJ36" s="110">
        <v>30</v>
      </c>
      <c r="AK36" s="110"/>
      <c r="AL36" s="111"/>
      <c r="AM36" s="111">
        <v>35</v>
      </c>
      <c r="AN36" s="112">
        <v>3</v>
      </c>
      <c r="AO36" s="67"/>
      <c r="AP36" s="68"/>
      <c r="AQ36" s="68"/>
      <c r="AR36" s="68"/>
      <c r="AS36" s="69"/>
      <c r="AT36" s="69"/>
      <c r="AU36" s="69"/>
      <c r="AV36" s="113"/>
      <c r="AW36" s="114"/>
      <c r="AX36" s="114"/>
      <c r="AY36" s="114"/>
      <c r="AZ36" s="115"/>
      <c r="BA36" s="115"/>
      <c r="BB36" s="116"/>
    </row>
    <row r="37" spans="2:54" ht="21.95" customHeight="1" x14ac:dyDescent="0.25">
      <c r="B37" s="45" t="s">
        <v>50</v>
      </c>
      <c r="C37" s="15" t="s">
        <v>111</v>
      </c>
      <c r="D37" s="46" t="s">
        <v>41</v>
      </c>
      <c r="E37" s="131">
        <f t="shared" si="1"/>
        <v>4</v>
      </c>
      <c r="F37" s="37">
        <f t="shared" si="2"/>
        <v>25</v>
      </c>
      <c r="G37" s="38">
        <f t="shared" si="3"/>
        <v>15</v>
      </c>
      <c r="H37" s="38">
        <f t="shared" si="4"/>
        <v>15</v>
      </c>
      <c r="I37" s="38">
        <f t="shared" si="5"/>
        <v>0</v>
      </c>
      <c r="J37" s="38">
        <f t="shared" si="6"/>
        <v>0</v>
      </c>
      <c r="K37" s="39">
        <f t="shared" si="7"/>
        <v>45</v>
      </c>
      <c r="L37" s="168">
        <f t="shared" si="8"/>
        <v>55</v>
      </c>
      <c r="M37" s="67"/>
      <c r="N37" s="68"/>
      <c r="O37" s="68"/>
      <c r="P37" s="68"/>
      <c r="Q37" s="69"/>
      <c r="R37" s="69"/>
      <c r="S37" s="69"/>
      <c r="T37" s="109"/>
      <c r="U37" s="110"/>
      <c r="V37" s="110"/>
      <c r="W37" s="110"/>
      <c r="X37" s="111"/>
      <c r="Y37" s="111"/>
      <c r="Z37" s="112"/>
      <c r="AA37" s="70"/>
      <c r="AB37" s="68"/>
      <c r="AC37" s="75"/>
      <c r="AD37" s="68"/>
      <c r="AE37" s="69"/>
      <c r="AF37" s="69"/>
      <c r="AG37" s="69"/>
      <c r="AH37" s="109">
        <v>15</v>
      </c>
      <c r="AI37" s="110">
        <v>15</v>
      </c>
      <c r="AJ37" s="110"/>
      <c r="AK37" s="110"/>
      <c r="AL37" s="111"/>
      <c r="AM37" s="111">
        <v>20</v>
      </c>
      <c r="AN37" s="112">
        <v>2</v>
      </c>
      <c r="AO37" s="67">
        <v>10</v>
      </c>
      <c r="AP37" s="68"/>
      <c r="AQ37" s="68">
        <v>15</v>
      </c>
      <c r="AR37" s="68"/>
      <c r="AS37" s="69"/>
      <c r="AT37" s="69">
        <v>25</v>
      </c>
      <c r="AU37" s="69">
        <v>2</v>
      </c>
      <c r="AV37" s="113"/>
      <c r="AW37" s="114"/>
      <c r="AX37" s="114"/>
      <c r="AY37" s="114"/>
      <c r="AZ37" s="115"/>
      <c r="BA37" s="115"/>
      <c r="BB37" s="116"/>
    </row>
    <row r="38" spans="2:54" ht="21.95" customHeight="1" x14ac:dyDescent="0.25">
      <c r="B38" s="45" t="s">
        <v>51</v>
      </c>
      <c r="C38" s="14" t="s">
        <v>152</v>
      </c>
      <c r="D38" s="46" t="s">
        <v>39</v>
      </c>
      <c r="E38" s="131">
        <f t="shared" si="1"/>
        <v>2</v>
      </c>
      <c r="F38" s="37">
        <f t="shared" si="2"/>
        <v>0</v>
      </c>
      <c r="G38" s="38">
        <f t="shared" si="3"/>
        <v>0</v>
      </c>
      <c r="H38" s="38">
        <f t="shared" si="4"/>
        <v>30</v>
      </c>
      <c r="I38" s="38">
        <f t="shared" si="5"/>
        <v>0</v>
      </c>
      <c r="J38" s="38">
        <f t="shared" si="6"/>
        <v>0</v>
      </c>
      <c r="K38" s="39">
        <f t="shared" si="7"/>
        <v>20</v>
      </c>
      <c r="L38" s="168">
        <f t="shared" si="8"/>
        <v>30</v>
      </c>
      <c r="M38" s="67"/>
      <c r="N38" s="68"/>
      <c r="O38" s="68"/>
      <c r="P38" s="68"/>
      <c r="Q38" s="69"/>
      <c r="R38" s="69"/>
      <c r="S38" s="69"/>
      <c r="T38" s="109"/>
      <c r="U38" s="110"/>
      <c r="V38" s="110"/>
      <c r="W38" s="110"/>
      <c r="X38" s="111"/>
      <c r="Y38" s="111"/>
      <c r="Z38" s="112"/>
      <c r="AA38" s="70"/>
      <c r="AB38" s="68"/>
      <c r="AC38" s="68"/>
      <c r="AD38" s="68"/>
      <c r="AE38" s="69"/>
      <c r="AF38" s="69"/>
      <c r="AG38" s="69"/>
      <c r="AH38" s="109"/>
      <c r="AI38" s="110"/>
      <c r="AJ38" s="110">
        <v>30</v>
      </c>
      <c r="AK38" s="110"/>
      <c r="AL38" s="111"/>
      <c r="AM38" s="111">
        <v>20</v>
      </c>
      <c r="AN38" s="112">
        <v>2</v>
      </c>
      <c r="AO38" s="67"/>
      <c r="AP38" s="68"/>
      <c r="AQ38" s="68"/>
      <c r="AR38" s="68"/>
      <c r="AS38" s="69"/>
      <c r="AT38" s="69"/>
      <c r="AU38" s="69"/>
      <c r="AV38" s="113"/>
      <c r="AW38" s="114"/>
      <c r="AX38" s="114"/>
      <c r="AY38" s="114"/>
      <c r="AZ38" s="115"/>
      <c r="BA38" s="115"/>
      <c r="BB38" s="116"/>
    </row>
    <row r="39" spans="2:54" ht="21.95" customHeight="1" x14ac:dyDescent="0.25">
      <c r="B39" s="45" t="s">
        <v>52</v>
      </c>
      <c r="C39" s="14" t="s">
        <v>112</v>
      </c>
      <c r="D39" s="46" t="s">
        <v>39</v>
      </c>
      <c r="E39" s="131">
        <f t="shared" si="1"/>
        <v>1</v>
      </c>
      <c r="F39" s="37">
        <f t="shared" si="2"/>
        <v>15</v>
      </c>
      <c r="G39" s="38">
        <f t="shared" si="3"/>
        <v>0</v>
      </c>
      <c r="H39" s="38">
        <f t="shared" si="4"/>
        <v>0</v>
      </c>
      <c r="I39" s="38">
        <f t="shared" si="5"/>
        <v>0</v>
      </c>
      <c r="J39" s="38">
        <f t="shared" si="6"/>
        <v>0</v>
      </c>
      <c r="K39" s="39">
        <f t="shared" si="7"/>
        <v>10</v>
      </c>
      <c r="L39" s="168">
        <f t="shared" si="8"/>
        <v>15</v>
      </c>
      <c r="M39" s="67">
        <v>15</v>
      </c>
      <c r="N39" s="68"/>
      <c r="O39" s="68"/>
      <c r="P39" s="68"/>
      <c r="Q39" s="69"/>
      <c r="R39" s="69">
        <v>10</v>
      </c>
      <c r="S39" s="69">
        <v>1</v>
      </c>
      <c r="T39" s="109"/>
      <c r="U39" s="110"/>
      <c r="V39" s="110"/>
      <c r="W39" s="110"/>
      <c r="X39" s="111"/>
      <c r="Y39" s="111"/>
      <c r="Z39" s="112"/>
      <c r="AA39" s="70"/>
      <c r="AB39" s="68"/>
      <c r="AC39" s="68"/>
      <c r="AD39" s="68"/>
      <c r="AE39" s="69"/>
      <c r="AF39" s="69"/>
      <c r="AG39" s="69"/>
      <c r="AH39" s="109"/>
      <c r="AI39" s="110"/>
      <c r="AJ39" s="110"/>
      <c r="AK39" s="110"/>
      <c r="AL39" s="111"/>
      <c r="AM39" s="111"/>
      <c r="AN39" s="112"/>
      <c r="AO39" s="67"/>
      <c r="AP39" s="68"/>
      <c r="AQ39" s="68"/>
      <c r="AR39" s="68"/>
      <c r="AS39" s="69"/>
      <c r="AT39" s="69"/>
      <c r="AU39" s="69"/>
      <c r="AV39" s="113"/>
      <c r="AW39" s="114"/>
      <c r="AX39" s="114"/>
      <c r="AY39" s="114"/>
      <c r="AZ39" s="115"/>
      <c r="BA39" s="115"/>
      <c r="BB39" s="116"/>
    </row>
    <row r="40" spans="2:54" ht="30" customHeight="1" x14ac:dyDescent="0.25">
      <c r="B40" s="45" t="s">
        <v>53</v>
      </c>
      <c r="C40" s="14" t="s">
        <v>113</v>
      </c>
      <c r="D40" s="46" t="s">
        <v>39</v>
      </c>
      <c r="E40" s="131">
        <f t="shared" si="1"/>
        <v>4</v>
      </c>
      <c r="F40" s="37">
        <f t="shared" si="2"/>
        <v>25</v>
      </c>
      <c r="G40" s="38">
        <f t="shared" si="3"/>
        <v>30</v>
      </c>
      <c r="H40" s="38">
        <f t="shared" si="4"/>
        <v>0</v>
      </c>
      <c r="I40" s="38">
        <f t="shared" si="5"/>
        <v>0</v>
      </c>
      <c r="J40" s="38">
        <f t="shared" si="6"/>
        <v>0</v>
      </c>
      <c r="K40" s="39">
        <f t="shared" si="7"/>
        <v>45</v>
      </c>
      <c r="L40" s="168">
        <f t="shared" si="8"/>
        <v>55</v>
      </c>
      <c r="M40" s="67"/>
      <c r="N40" s="68"/>
      <c r="O40" s="68"/>
      <c r="P40" s="68"/>
      <c r="Q40" s="69"/>
      <c r="R40" s="69"/>
      <c r="S40" s="69"/>
      <c r="T40" s="109"/>
      <c r="U40" s="110"/>
      <c r="V40" s="110"/>
      <c r="W40" s="110"/>
      <c r="X40" s="111"/>
      <c r="Y40" s="111"/>
      <c r="Z40" s="112"/>
      <c r="AA40" s="70">
        <v>15</v>
      </c>
      <c r="AB40" s="68">
        <v>15</v>
      </c>
      <c r="AC40" s="68"/>
      <c r="AD40" s="68"/>
      <c r="AE40" s="69"/>
      <c r="AF40" s="69">
        <v>20</v>
      </c>
      <c r="AG40" s="69">
        <v>2</v>
      </c>
      <c r="AH40" s="109">
        <v>10</v>
      </c>
      <c r="AI40" s="110">
        <v>15</v>
      </c>
      <c r="AJ40" s="110"/>
      <c r="AK40" s="110"/>
      <c r="AL40" s="111"/>
      <c r="AM40" s="111">
        <v>25</v>
      </c>
      <c r="AN40" s="112">
        <v>2</v>
      </c>
      <c r="AO40" s="67"/>
      <c r="AP40" s="68"/>
      <c r="AQ40" s="68"/>
      <c r="AR40" s="68"/>
      <c r="AS40" s="69"/>
      <c r="AT40" s="69"/>
      <c r="AU40" s="69"/>
      <c r="AV40" s="113"/>
      <c r="AW40" s="114"/>
      <c r="AX40" s="114"/>
      <c r="AY40" s="114"/>
      <c r="AZ40" s="115"/>
      <c r="BA40" s="115"/>
      <c r="BB40" s="116"/>
    </row>
    <row r="41" spans="2:54" ht="21.95" customHeight="1" x14ac:dyDescent="0.25">
      <c r="B41" s="45" t="s">
        <v>54</v>
      </c>
      <c r="C41" s="14" t="s">
        <v>114</v>
      </c>
      <c r="D41" s="46" t="s">
        <v>39</v>
      </c>
      <c r="E41" s="131">
        <f t="shared" si="1"/>
        <v>9</v>
      </c>
      <c r="F41" s="37">
        <f t="shared" si="2"/>
        <v>0</v>
      </c>
      <c r="G41" s="38">
        <f t="shared" si="3"/>
        <v>0</v>
      </c>
      <c r="H41" s="38">
        <f t="shared" si="4"/>
        <v>180</v>
      </c>
      <c r="I41" s="38">
        <f t="shared" si="5"/>
        <v>0</v>
      </c>
      <c r="J41" s="38">
        <f t="shared" si="6"/>
        <v>0</v>
      </c>
      <c r="K41" s="39">
        <f t="shared" si="7"/>
        <v>45</v>
      </c>
      <c r="L41" s="168">
        <f t="shared" si="8"/>
        <v>180</v>
      </c>
      <c r="M41" s="67"/>
      <c r="N41" s="68"/>
      <c r="O41" s="68"/>
      <c r="P41" s="68"/>
      <c r="Q41" s="69"/>
      <c r="R41" s="69"/>
      <c r="S41" s="69"/>
      <c r="T41" s="109"/>
      <c r="U41" s="110"/>
      <c r="V41" s="110">
        <v>60</v>
      </c>
      <c r="W41" s="110"/>
      <c r="X41" s="111"/>
      <c r="Y41" s="111">
        <v>15</v>
      </c>
      <c r="Z41" s="112">
        <v>3</v>
      </c>
      <c r="AA41" s="70"/>
      <c r="AB41" s="68"/>
      <c r="AC41" s="68">
        <v>60</v>
      </c>
      <c r="AD41" s="68"/>
      <c r="AE41" s="69"/>
      <c r="AF41" s="69">
        <v>15</v>
      </c>
      <c r="AG41" s="69">
        <v>3</v>
      </c>
      <c r="AH41" s="117"/>
      <c r="AI41" s="118"/>
      <c r="AJ41" s="110">
        <v>60</v>
      </c>
      <c r="AK41" s="118"/>
      <c r="AL41" s="119"/>
      <c r="AM41" s="111">
        <v>15</v>
      </c>
      <c r="AN41" s="112">
        <v>3</v>
      </c>
      <c r="AO41" s="67"/>
      <c r="AP41" s="68"/>
      <c r="AQ41" s="68"/>
      <c r="AR41" s="68"/>
      <c r="AS41" s="69"/>
      <c r="AT41" s="69"/>
      <c r="AU41" s="69"/>
      <c r="AV41" s="113"/>
      <c r="AW41" s="114"/>
      <c r="AX41" s="114"/>
      <c r="AY41" s="114"/>
      <c r="AZ41" s="115"/>
      <c r="BA41" s="115"/>
      <c r="BB41" s="116"/>
    </row>
    <row r="42" spans="2:54" ht="21.95" customHeight="1" x14ac:dyDescent="0.25">
      <c r="B42" s="45" t="s">
        <v>55</v>
      </c>
      <c r="C42" s="15" t="s">
        <v>115</v>
      </c>
      <c r="D42" s="46" t="s">
        <v>41</v>
      </c>
      <c r="E42" s="131">
        <f t="shared" si="1"/>
        <v>3</v>
      </c>
      <c r="F42" s="37">
        <f t="shared" si="2"/>
        <v>15</v>
      </c>
      <c r="G42" s="38">
        <f t="shared" si="3"/>
        <v>0</v>
      </c>
      <c r="H42" s="38">
        <f t="shared" si="4"/>
        <v>30</v>
      </c>
      <c r="I42" s="38">
        <f t="shared" si="5"/>
        <v>0</v>
      </c>
      <c r="J42" s="38">
        <f t="shared" si="6"/>
        <v>0</v>
      </c>
      <c r="K42" s="39">
        <f t="shared" si="7"/>
        <v>30</v>
      </c>
      <c r="L42" s="168">
        <f t="shared" si="8"/>
        <v>45</v>
      </c>
      <c r="M42" s="67"/>
      <c r="N42" s="68"/>
      <c r="O42" s="68"/>
      <c r="P42" s="68"/>
      <c r="Q42" s="69"/>
      <c r="R42" s="69"/>
      <c r="S42" s="69"/>
      <c r="T42" s="109"/>
      <c r="U42" s="110"/>
      <c r="V42" s="110"/>
      <c r="W42" s="110"/>
      <c r="X42" s="111"/>
      <c r="Y42" s="111"/>
      <c r="Z42" s="112"/>
      <c r="AA42" s="70">
        <v>15</v>
      </c>
      <c r="AB42" s="68"/>
      <c r="AC42" s="76">
        <v>30</v>
      </c>
      <c r="AD42" s="68"/>
      <c r="AE42" s="69"/>
      <c r="AF42" s="69">
        <v>30</v>
      </c>
      <c r="AG42" s="69">
        <v>3</v>
      </c>
      <c r="AH42" s="109"/>
      <c r="AI42" s="110"/>
      <c r="AJ42" s="110"/>
      <c r="AK42" s="110"/>
      <c r="AL42" s="111"/>
      <c r="AM42" s="111"/>
      <c r="AN42" s="112"/>
      <c r="AO42" s="67"/>
      <c r="AP42" s="68"/>
      <c r="AQ42" s="68"/>
      <c r="AR42" s="68"/>
      <c r="AS42" s="69"/>
      <c r="AT42" s="69"/>
      <c r="AU42" s="69"/>
      <c r="AV42" s="113"/>
      <c r="AW42" s="114"/>
      <c r="AX42" s="114"/>
      <c r="AY42" s="114"/>
      <c r="AZ42" s="115"/>
      <c r="BA42" s="115"/>
      <c r="BB42" s="116"/>
    </row>
    <row r="43" spans="2:54" ht="21.95" customHeight="1" x14ac:dyDescent="0.25">
      <c r="B43" s="45" t="s">
        <v>56</v>
      </c>
      <c r="C43" s="16" t="s">
        <v>116</v>
      </c>
      <c r="D43" s="35" t="s">
        <v>39</v>
      </c>
      <c r="E43" s="131">
        <f t="shared" si="1"/>
        <v>1</v>
      </c>
      <c r="F43" s="37">
        <v>15</v>
      </c>
      <c r="G43" s="38">
        <v>0</v>
      </c>
      <c r="H43" s="38">
        <f t="shared" si="4"/>
        <v>0</v>
      </c>
      <c r="I43" s="38">
        <f t="shared" si="5"/>
        <v>0</v>
      </c>
      <c r="J43" s="38">
        <f t="shared" si="6"/>
        <v>0</v>
      </c>
      <c r="K43" s="39">
        <f t="shared" si="7"/>
        <v>10</v>
      </c>
      <c r="L43" s="168">
        <f t="shared" si="8"/>
        <v>15</v>
      </c>
      <c r="M43" s="49"/>
      <c r="N43" s="72"/>
      <c r="O43" s="72"/>
      <c r="P43" s="72"/>
      <c r="Q43" s="73"/>
      <c r="R43" s="73"/>
      <c r="S43" s="73"/>
      <c r="T43" s="113"/>
      <c r="U43" s="114"/>
      <c r="V43" s="114"/>
      <c r="W43" s="114"/>
      <c r="X43" s="115"/>
      <c r="Y43" s="115"/>
      <c r="Z43" s="116"/>
      <c r="AA43" s="74"/>
      <c r="AB43" s="72"/>
      <c r="AC43" s="72"/>
      <c r="AD43" s="72"/>
      <c r="AE43" s="73"/>
      <c r="AF43" s="73"/>
      <c r="AG43" s="73"/>
      <c r="AH43" s="113">
        <v>15</v>
      </c>
      <c r="AI43" s="114"/>
      <c r="AJ43" s="114"/>
      <c r="AK43" s="114"/>
      <c r="AL43" s="115"/>
      <c r="AM43" s="115">
        <v>10</v>
      </c>
      <c r="AN43" s="116">
        <v>1</v>
      </c>
      <c r="AO43" s="49"/>
      <c r="AP43" s="72"/>
      <c r="AQ43" s="72"/>
      <c r="AR43" s="72"/>
      <c r="AS43" s="73"/>
      <c r="AT43" s="73"/>
      <c r="AU43" s="73"/>
      <c r="AV43" s="113"/>
      <c r="AW43" s="114"/>
      <c r="AX43" s="114"/>
      <c r="AY43" s="114"/>
      <c r="AZ43" s="115"/>
      <c r="BA43" s="115"/>
      <c r="BB43" s="116"/>
    </row>
    <row r="44" spans="2:54" ht="30" customHeight="1" x14ac:dyDescent="0.25">
      <c r="B44" s="45" t="s">
        <v>57</v>
      </c>
      <c r="C44" s="17" t="s">
        <v>117</v>
      </c>
      <c r="D44" s="47" t="s">
        <v>39</v>
      </c>
      <c r="E44" s="131">
        <f t="shared" si="1"/>
        <v>2</v>
      </c>
      <c r="F44" s="37">
        <f t="shared" si="2"/>
        <v>10</v>
      </c>
      <c r="G44" s="38">
        <f t="shared" si="3"/>
        <v>15</v>
      </c>
      <c r="H44" s="38">
        <f t="shared" si="4"/>
        <v>0</v>
      </c>
      <c r="I44" s="38">
        <f t="shared" si="5"/>
        <v>0</v>
      </c>
      <c r="J44" s="38">
        <f t="shared" si="6"/>
        <v>0</v>
      </c>
      <c r="K44" s="39">
        <f t="shared" si="7"/>
        <v>25</v>
      </c>
      <c r="L44" s="168">
        <f t="shared" si="8"/>
        <v>25</v>
      </c>
      <c r="M44" s="49"/>
      <c r="N44" s="72"/>
      <c r="O44" s="72"/>
      <c r="P44" s="72"/>
      <c r="Q44" s="73"/>
      <c r="R44" s="73"/>
      <c r="S44" s="73"/>
      <c r="T44" s="113">
        <v>10</v>
      </c>
      <c r="U44" s="114">
        <v>15</v>
      </c>
      <c r="V44" s="114"/>
      <c r="W44" s="114"/>
      <c r="X44" s="115"/>
      <c r="Y44" s="115">
        <v>25</v>
      </c>
      <c r="Z44" s="116">
        <v>2</v>
      </c>
      <c r="AA44" s="74"/>
      <c r="AB44" s="72"/>
      <c r="AC44" s="72"/>
      <c r="AD44" s="72"/>
      <c r="AE44" s="73"/>
      <c r="AF44" s="73"/>
      <c r="AG44" s="73"/>
      <c r="AH44" s="113"/>
      <c r="AI44" s="114"/>
      <c r="AJ44" s="114"/>
      <c r="AK44" s="114"/>
      <c r="AL44" s="115"/>
      <c r="AM44" s="115"/>
      <c r="AN44" s="116"/>
      <c r="AO44" s="49"/>
      <c r="AP44" s="72"/>
      <c r="AQ44" s="72"/>
      <c r="AR44" s="72"/>
      <c r="AS44" s="73"/>
      <c r="AT44" s="73"/>
      <c r="AU44" s="73"/>
      <c r="AV44" s="113"/>
      <c r="AW44" s="114"/>
      <c r="AX44" s="114"/>
      <c r="AY44" s="114"/>
      <c r="AZ44" s="115"/>
      <c r="BA44" s="115"/>
      <c r="BB44" s="116"/>
    </row>
    <row r="45" spans="2:54" ht="21.95" customHeight="1" x14ac:dyDescent="0.25">
      <c r="B45" s="45" t="s">
        <v>58</v>
      </c>
      <c r="C45" s="16" t="s">
        <v>118</v>
      </c>
      <c r="D45" s="35" t="s">
        <v>39</v>
      </c>
      <c r="E45" s="131">
        <f t="shared" si="1"/>
        <v>1</v>
      </c>
      <c r="F45" s="37">
        <f t="shared" si="2"/>
        <v>15</v>
      </c>
      <c r="G45" s="38">
        <f t="shared" si="3"/>
        <v>0</v>
      </c>
      <c r="H45" s="38">
        <f t="shared" si="4"/>
        <v>0</v>
      </c>
      <c r="I45" s="38">
        <f t="shared" si="5"/>
        <v>0</v>
      </c>
      <c r="J45" s="38">
        <f t="shared" si="6"/>
        <v>0</v>
      </c>
      <c r="K45" s="39">
        <f t="shared" si="7"/>
        <v>10</v>
      </c>
      <c r="L45" s="168">
        <f t="shared" si="8"/>
        <v>15</v>
      </c>
      <c r="M45" s="49">
        <v>15</v>
      </c>
      <c r="N45" s="72"/>
      <c r="O45" s="72"/>
      <c r="P45" s="72"/>
      <c r="Q45" s="73"/>
      <c r="R45" s="73">
        <v>10</v>
      </c>
      <c r="S45" s="73">
        <v>1</v>
      </c>
      <c r="T45" s="113"/>
      <c r="U45" s="114"/>
      <c r="V45" s="114"/>
      <c r="W45" s="114"/>
      <c r="X45" s="115"/>
      <c r="Y45" s="115"/>
      <c r="Z45" s="116"/>
      <c r="AA45" s="74"/>
      <c r="AB45" s="72"/>
      <c r="AC45" s="72"/>
      <c r="AD45" s="72"/>
      <c r="AE45" s="73"/>
      <c r="AF45" s="73"/>
      <c r="AG45" s="73"/>
      <c r="AH45" s="113"/>
      <c r="AI45" s="114"/>
      <c r="AJ45" s="114"/>
      <c r="AK45" s="114"/>
      <c r="AL45" s="115"/>
      <c r="AM45" s="115"/>
      <c r="AN45" s="116"/>
      <c r="AO45" s="49"/>
      <c r="AP45" s="72"/>
      <c r="AQ45" s="72"/>
      <c r="AR45" s="72"/>
      <c r="AS45" s="73"/>
      <c r="AT45" s="73"/>
      <c r="AU45" s="73"/>
      <c r="AV45" s="113"/>
      <c r="AW45" s="114"/>
      <c r="AX45" s="114"/>
      <c r="AY45" s="114"/>
      <c r="AZ45" s="115"/>
      <c r="BA45" s="115"/>
      <c r="BB45" s="116"/>
    </row>
    <row r="46" spans="2:54" ht="21.95" customHeight="1" x14ac:dyDescent="0.25">
      <c r="B46" s="45" t="s">
        <v>59</v>
      </c>
      <c r="C46" s="17" t="s">
        <v>119</v>
      </c>
      <c r="D46" s="35" t="s">
        <v>39</v>
      </c>
      <c r="E46" s="131">
        <f t="shared" si="1"/>
        <v>2</v>
      </c>
      <c r="F46" s="37">
        <f t="shared" si="2"/>
        <v>0</v>
      </c>
      <c r="G46" s="38">
        <f t="shared" si="3"/>
        <v>30</v>
      </c>
      <c r="H46" s="38">
        <f t="shared" si="4"/>
        <v>0</v>
      </c>
      <c r="I46" s="38">
        <f t="shared" si="5"/>
        <v>0</v>
      </c>
      <c r="J46" s="38">
        <f t="shared" si="6"/>
        <v>0</v>
      </c>
      <c r="K46" s="39">
        <f t="shared" si="7"/>
        <v>20</v>
      </c>
      <c r="L46" s="168">
        <f t="shared" si="8"/>
        <v>30</v>
      </c>
      <c r="M46" s="49"/>
      <c r="N46" s="72">
        <v>30</v>
      </c>
      <c r="O46" s="72"/>
      <c r="P46" s="72"/>
      <c r="Q46" s="73"/>
      <c r="R46" s="73">
        <v>20</v>
      </c>
      <c r="S46" s="73">
        <v>2</v>
      </c>
      <c r="T46" s="113"/>
      <c r="U46" s="114"/>
      <c r="V46" s="114"/>
      <c r="W46" s="114"/>
      <c r="X46" s="115"/>
      <c r="Y46" s="115"/>
      <c r="Z46" s="116"/>
      <c r="AA46" s="74"/>
      <c r="AB46" s="72"/>
      <c r="AC46" s="72"/>
      <c r="AD46" s="72"/>
      <c r="AE46" s="73"/>
      <c r="AF46" s="73"/>
      <c r="AG46" s="73"/>
      <c r="AH46" s="113"/>
      <c r="AI46" s="114"/>
      <c r="AJ46" s="114"/>
      <c r="AK46" s="114"/>
      <c r="AL46" s="115"/>
      <c r="AM46" s="115"/>
      <c r="AN46" s="116"/>
      <c r="AO46" s="49"/>
      <c r="AP46" s="72"/>
      <c r="AQ46" s="72"/>
      <c r="AR46" s="72"/>
      <c r="AS46" s="73"/>
      <c r="AT46" s="73"/>
      <c r="AU46" s="73"/>
      <c r="AV46" s="120"/>
      <c r="AW46" s="121"/>
      <c r="AX46" s="121"/>
      <c r="AY46" s="121"/>
      <c r="AZ46" s="122"/>
      <c r="BA46" s="122"/>
      <c r="BB46" s="123"/>
    </row>
    <row r="47" spans="2:54" ht="21.95" customHeight="1" x14ac:dyDescent="0.25">
      <c r="B47" s="45" t="s">
        <v>60</v>
      </c>
      <c r="C47" s="17" t="s">
        <v>122</v>
      </c>
      <c r="D47" s="35" t="s">
        <v>39</v>
      </c>
      <c r="E47" s="131">
        <f t="shared" si="1"/>
        <v>2</v>
      </c>
      <c r="F47" s="37">
        <f t="shared" si="2"/>
        <v>0</v>
      </c>
      <c r="G47" s="38">
        <f t="shared" si="3"/>
        <v>0</v>
      </c>
      <c r="H47" s="38">
        <f t="shared" si="4"/>
        <v>30</v>
      </c>
      <c r="I47" s="38">
        <f t="shared" si="5"/>
        <v>0</v>
      </c>
      <c r="J47" s="38">
        <f t="shared" si="6"/>
        <v>0</v>
      </c>
      <c r="K47" s="39">
        <f t="shared" si="7"/>
        <v>20</v>
      </c>
      <c r="L47" s="168">
        <f t="shared" si="8"/>
        <v>30</v>
      </c>
      <c r="M47" s="49"/>
      <c r="N47" s="72"/>
      <c r="O47" s="72"/>
      <c r="P47" s="72"/>
      <c r="Q47" s="73"/>
      <c r="R47" s="73"/>
      <c r="S47" s="73"/>
      <c r="T47" s="113"/>
      <c r="U47" s="114"/>
      <c r="V47" s="114"/>
      <c r="W47" s="114"/>
      <c r="X47" s="115"/>
      <c r="Y47" s="115"/>
      <c r="Z47" s="116"/>
      <c r="AA47" s="74"/>
      <c r="AB47" s="72"/>
      <c r="AC47" s="72"/>
      <c r="AD47" s="72"/>
      <c r="AE47" s="73"/>
      <c r="AF47" s="73"/>
      <c r="AG47" s="73"/>
      <c r="AH47" s="113"/>
      <c r="AI47" s="114"/>
      <c r="AJ47" s="114"/>
      <c r="AK47" s="114"/>
      <c r="AL47" s="115"/>
      <c r="AM47" s="115"/>
      <c r="AN47" s="116"/>
      <c r="AO47" s="49"/>
      <c r="AP47" s="72"/>
      <c r="AQ47" s="72">
        <v>30</v>
      </c>
      <c r="AR47" s="72"/>
      <c r="AS47" s="73"/>
      <c r="AT47" s="73">
        <v>20</v>
      </c>
      <c r="AU47" s="73">
        <v>2</v>
      </c>
      <c r="AV47" s="113"/>
      <c r="AW47" s="114"/>
      <c r="AX47" s="114"/>
      <c r="AY47" s="114"/>
      <c r="AZ47" s="115"/>
      <c r="BA47" s="115"/>
      <c r="BB47" s="116"/>
    </row>
    <row r="48" spans="2:54" ht="21.95" customHeight="1" x14ac:dyDescent="0.25">
      <c r="B48" s="45" t="s">
        <v>61</v>
      </c>
      <c r="C48" s="16" t="s">
        <v>120</v>
      </c>
      <c r="D48" s="35" t="s">
        <v>39</v>
      </c>
      <c r="E48" s="131">
        <f t="shared" si="1"/>
        <v>1</v>
      </c>
      <c r="F48" s="37">
        <f t="shared" si="2"/>
        <v>15</v>
      </c>
      <c r="G48" s="38">
        <f t="shared" si="3"/>
        <v>0</v>
      </c>
      <c r="H48" s="38">
        <f t="shared" si="4"/>
        <v>0</v>
      </c>
      <c r="I48" s="38">
        <f t="shared" si="5"/>
        <v>0</v>
      </c>
      <c r="J48" s="38">
        <f t="shared" si="6"/>
        <v>0</v>
      </c>
      <c r="K48" s="39">
        <f t="shared" si="7"/>
        <v>10</v>
      </c>
      <c r="L48" s="168">
        <f t="shared" si="8"/>
        <v>15</v>
      </c>
      <c r="M48" s="49"/>
      <c r="N48" s="72"/>
      <c r="O48" s="72"/>
      <c r="P48" s="72"/>
      <c r="Q48" s="73"/>
      <c r="R48" s="73"/>
      <c r="S48" s="73"/>
      <c r="T48" s="113"/>
      <c r="U48" s="114"/>
      <c r="V48" s="114"/>
      <c r="W48" s="114"/>
      <c r="X48" s="115"/>
      <c r="Y48" s="115"/>
      <c r="Z48" s="116"/>
      <c r="AA48" s="74"/>
      <c r="AB48" s="72"/>
      <c r="AC48" s="72"/>
      <c r="AD48" s="72"/>
      <c r="AE48" s="73"/>
      <c r="AF48" s="73"/>
      <c r="AG48" s="73"/>
      <c r="AH48" s="113"/>
      <c r="AI48" s="114"/>
      <c r="AJ48" s="114"/>
      <c r="AK48" s="114"/>
      <c r="AL48" s="115"/>
      <c r="AM48" s="115"/>
      <c r="AN48" s="116"/>
      <c r="AO48" s="49">
        <v>15</v>
      </c>
      <c r="AP48" s="72"/>
      <c r="AQ48" s="72"/>
      <c r="AR48" s="72"/>
      <c r="AS48" s="73"/>
      <c r="AT48" s="73">
        <v>10</v>
      </c>
      <c r="AU48" s="73">
        <v>1</v>
      </c>
      <c r="AV48" s="113"/>
      <c r="AW48" s="114"/>
      <c r="AX48" s="114"/>
      <c r="AY48" s="114"/>
      <c r="AZ48" s="115"/>
      <c r="BA48" s="115"/>
      <c r="BB48" s="116"/>
    </row>
    <row r="49" spans="2:54" ht="21.95" customHeight="1" x14ac:dyDescent="0.25">
      <c r="B49" s="45" t="s">
        <v>106</v>
      </c>
      <c r="C49" s="16" t="s">
        <v>121</v>
      </c>
      <c r="D49" s="35" t="s">
        <v>39</v>
      </c>
      <c r="E49" s="131">
        <f t="shared" si="1"/>
        <v>3</v>
      </c>
      <c r="F49" s="37">
        <f t="shared" si="2"/>
        <v>0</v>
      </c>
      <c r="G49" s="38">
        <f t="shared" si="3"/>
        <v>0</v>
      </c>
      <c r="H49" s="38">
        <f t="shared" si="4"/>
        <v>0</v>
      </c>
      <c r="I49" s="38">
        <f t="shared" si="5"/>
        <v>50</v>
      </c>
      <c r="J49" s="38">
        <f t="shared" si="6"/>
        <v>0</v>
      </c>
      <c r="K49" s="39">
        <f t="shared" si="7"/>
        <v>25</v>
      </c>
      <c r="L49" s="168">
        <f t="shared" si="8"/>
        <v>50</v>
      </c>
      <c r="M49" s="49"/>
      <c r="N49" s="72"/>
      <c r="O49" s="72"/>
      <c r="P49" s="72"/>
      <c r="Q49" s="73"/>
      <c r="R49" s="73"/>
      <c r="S49" s="73"/>
      <c r="T49" s="113"/>
      <c r="U49" s="114"/>
      <c r="V49" s="114"/>
      <c r="W49" s="114"/>
      <c r="X49" s="115"/>
      <c r="Y49" s="115"/>
      <c r="Z49" s="116"/>
      <c r="AA49" s="74"/>
      <c r="AB49" s="72"/>
      <c r="AC49" s="72"/>
      <c r="AD49" s="72"/>
      <c r="AE49" s="73"/>
      <c r="AF49" s="73"/>
      <c r="AG49" s="73"/>
      <c r="AH49" s="113"/>
      <c r="AI49" s="114"/>
      <c r="AJ49" s="114"/>
      <c r="AK49" s="114"/>
      <c r="AL49" s="115"/>
      <c r="AM49" s="115"/>
      <c r="AN49" s="116"/>
      <c r="AO49" s="49"/>
      <c r="AP49" s="72"/>
      <c r="AQ49" s="72"/>
      <c r="AR49" s="72">
        <v>20</v>
      </c>
      <c r="AS49" s="73"/>
      <c r="AT49" s="73">
        <v>5</v>
      </c>
      <c r="AU49" s="73">
        <v>1</v>
      </c>
      <c r="AV49" s="113"/>
      <c r="AW49" s="114"/>
      <c r="AX49" s="114"/>
      <c r="AY49" s="114">
        <v>30</v>
      </c>
      <c r="AZ49" s="115"/>
      <c r="BA49" s="115">
        <v>20</v>
      </c>
      <c r="BB49" s="116">
        <v>2</v>
      </c>
    </row>
    <row r="50" spans="2:54" ht="21.95" customHeight="1" thickBot="1" x14ac:dyDescent="0.3">
      <c r="B50" s="160" t="s">
        <v>63</v>
      </c>
      <c r="C50" s="23" t="s">
        <v>76</v>
      </c>
      <c r="D50" s="44" t="s">
        <v>85</v>
      </c>
      <c r="E50" s="132">
        <f t="shared" si="1"/>
        <v>10</v>
      </c>
      <c r="F50" s="41">
        <f t="shared" si="2"/>
        <v>0</v>
      </c>
      <c r="G50" s="42">
        <f t="shared" si="3"/>
        <v>0</v>
      </c>
      <c r="H50" s="42">
        <f t="shared" si="4"/>
        <v>0</v>
      </c>
      <c r="I50" s="42">
        <f t="shared" si="5"/>
        <v>0</v>
      </c>
      <c r="J50" s="42">
        <f t="shared" si="6"/>
        <v>0</v>
      </c>
      <c r="K50" s="43">
        <f t="shared" si="7"/>
        <v>250</v>
      </c>
      <c r="L50" s="169">
        <f t="shared" si="8"/>
        <v>0</v>
      </c>
      <c r="M50" s="161"/>
      <c r="N50" s="162"/>
      <c r="O50" s="162"/>
      <c r="P50" s="162"/>
      <c r="Q50" s="163"/>
      <c r="R50" s="163"/>
      <c r="S50" s="163"/>
      <c r="T50" s="154"/>
      <c r="U50" s="155"/>
      <c r="V50" s="155"/>
      <c r="W50" s="155"/>
      <c r="X50" s="156"/>
      <c r="Y50" s="156"/>
      <c r="Z50" s="157"/>
      <c r="AA50" s="164"/>
      <c r="AB50" s="162"/>
      <c r="AC50" s="162"/>
      <c r="AD50" s="162"/>
      <c r="AE50" s="163"/>
      <c r="AF50" s="163"/>
      <c r="AG50" s="163"/>
      <c r="AH50" s="154"/>
      <c r="AI50" s="155"/>
      <c r="AJ50" s="155"/>
      <c r="AK50" s="155"/>
      <c r="AL50" s="156"/>
      <c r="AM50" s="156"/>
      <c r="AN50" s="157"/>
      <c r="AO50" s="161"/>
      <c r="AP50" s="162"/>
      <c r="AQ50" s="162"/>
      <c r="AR50" s="162"/>
      <c r="AS50" s="163"/>
      <c r="AT50" s="163"/>
      <c r="AU50" s="163"/>
      <c r="AV50" s="154"/>
      <c r="AW50" s="155"/>
      <c r="AX50" s="155"/>
      <c r="AY50" s="155"/>
      <c r="AZ50" s="156"/>
      <c r="BA50" s="156">
        <v>250</v>
      </c>
      <c r="BB50" s="157">
        <v>10</v>
      </c>
    </row>
    <row r="51" spans="2:54" ht="21.95" customHeight="1" thickBot="1" x14ac:dyDescent="0.3">
      <c r="B51" s="221" t="s">
        <v>42</v>
      </c>
      <c r="C51" s="222"/>
      <c r="D51" s="223"/>
      <c r="E51" s="179">
        <f>SUM(E33:E50)</f>
        <v>66</v>
      </c>
      <c r="F51" s="180">
        <f>SUM(F33:F50)</f>
        <v>235</v>
      </c>
      <c r="G51" s="181">
        <f>SUM(G33:G50)</f>
        <v>270</v>
      </c>
      <c r="H51" s="181">
        <f t="shared" ref="H51:K51" si="11">SUM(H33:H50)</f>
        <v>315</v>
      </c>
      <c r="I51" s="181">
        <f t="shared" si="11"/>
        <v>50</v>
      </c>
      <c r="J51" s="181">
        <f t="shared" si="11"/>
        <v>0</v>
      </c>
      <c r="K51" s="181">
        <f t="shared" si="11"/>
        <v>780</v>
      </c>
      <c r="L51" s="173">
        <f>SUM(L33:L50)</f>
        <v>870</v>
      </c>
      <c r="M51" s="252"/>
      <c r="N51" s="253"/>
      <c r="O51" s="253"/>
      <c r="P51" s="253"/>
      <c r="Q51" s="253"/>
      <c r="R51" s="253"/>
      <c r="S51" s="253"/>
      <c r="T51" s="253"/>
      <c r="U51" s="253"/>
      <c r="V51" s="253"/>
      <c r="W51" s="253"/>
      <c r="X51" s="253"/>
      <c r="Y51" s="253"/>
      <c r="Z51" s="253"/>
      <c r="AA51" s="253"/>
      <c r="AB51" s="253"/>
      <c r="AC51" s="253"/>
      <c r="AD51" s="253"/>
      <c r="AE51" s="253"/>
      <c r="AF51" s="253"/>
      <c r="AG51" s="253"/>
      <c r="AH51" s="253"/>
      <c r="AI51" s="253"/>
      <c r="AJ51" s="253"/>
      <c r="AK51" s="253"/>
      <c r="AL51" s="253"/>
      <c r="AM51" s="253"/>
      <c r="AN51" s="253"/>
      <c r="AO51" s="253"/>
      <c r="AP51" s="253"/>
      <c r="AQ51" s="253"/>
      <c r="AR51" s="253"/>
      <c r="AS51" s="253"/>
      <c r="AT51" s="253"/>
      <c r="AU51" s="253"/>
      <c r="AV51" s="253"/>
      <c r="AW51" s="253"/>
      <c r="AX51" s="253"/>
      <c r="AY51" s="253"/>
      <c r="AZ51" s="253"/>
      <c r="BA51" s="253"/>
      <c r="BB51" s="254"/>
    </row>
    <row r="52" spans="2:54" ht="30" customHeight="1" x14ac:dyDescent="0.25">
      <c r="B52" s="185" t="s">
        <v>62</v>
      </c>
      <c r="C52" s="249" t="s">
        <v>185</v>
      </c>
      <c r="D52" s="250"/>
      <c r="E52" s="250"/>
      <c r="F52" s="250"/>
      <c r="G52" s="250"/>
      <c r="H52" s="250"/>
      <c r="I52" s="250"/>
      <c r="J52" s="250"/>
      <c r="K52" s="250"/>
      <c r="L52" s="250"/>
      <c r="M52" s="250"/>
      <c r="N52" s="250"/>
      <c r="O52" s="250"/>
      <c r="P52" s="250"/>
      <c r="Q52" s="250"/>
      <c r="R52" s="250"/>
      <c r="S52" s="250"/>
      <c r="T52" s="250"/>
      <c r="U52" s="250"/>
      <c r="V52" s="250"/>
      <c r="W52" s="250"/>
      <c r="X52" s="250"/>
      <c r="Y52" s="250"/>
      <c r="Z52" s="250"/>
      <c r="AA52" s="250"/>
      <c r="AB52" s="250"/>
      <c r="AC52" s="250"/>
      <c r="AD52" s="250"/>
      <c r="AE52" s="250"/>
      <c r="AF52" s="250"/>
      <c r="AG52" s="250"/>
      <c r="AH52" s="250"/>
      <c r="AI52" s="250"/>
      <c r="AJ52" s="250"/>
      <c r="AK52" s="250"/>
      <c r="AL52" s="250"/>
      <c r="AM52" s="250"/>
      <c r="AN52" s="250"/>
      <c r="AO52" s="250"/>
      <c r="AP52" s="250"/>
      <c r="AQ52" s="250"/>
      <c r="AR52" s="250"/>
      <c r="AS52" s="250"/>
      <c r="AT52" s="250"/>
      <c r="AU52" s="250"/>
      <c r="AV52" s="250"/>
      <c r="AW52" s="250"/>
      <c r="AX52" s="250"/>
      <c r="AY52" s="250"/>
      <c r="AZ52" s="250"/>
      <c r="BA52" s="250"/>
      <c r="BB52" s="251"/>
    </row>
    <row r="53" spans="2:54" ht="21.95" customHeight="1" x14ac:dyDescent="0.25">
      <c r="B53" s="48" t="s">
        <v>64</v>
      </c>
      <c r="C53" s="17" t="s">
        <v>168</v>
      </c>
      <c r="D53" s="47" t="s">
        <v>41</v>
      </c>
      <c r="E53" s="131">
        <f t="shared" si="1"/>
        <v>3</v>
      </c>
      <c r="F53" s="37">
        <f t="shared" si="2"/>
        <v>10</v>
      </c>
      <c r="G53" s="38">
        <f t="shared" si="3"/>
        <v>15</v>
      </c>
      <c r="H53" s="38">
        <f t="shared" si="4"/>
        <v>15</v>
      </c>
      <c r="I53" s="38">
        <f t="shared" si="5"/>
        <v>0</v>
      </c>
      <c r="J53" s="38">
        <f t="shared" si="6"/>
        <v>0</v>
      </c>
      <c r="K53" s="39">
        <f t="shared" si="7"/>
        <v>35</v>
      </c>
      <c r="L53" s="168">
        <f t="shared" si="8"/>
        <v>40</v>
      </c>
      <c r="M53" s="49"/>
      <c r="N53" s="72"/>
      <c r="O53" s="72"/>
      <c r="P53" s="72"/>
      <c r="Q53" s="73"/>
      <c r="R53" s="73"/>
      <c r="S53" s="73"/>
      <c r="T53" s="113"/>
      <c r="U53" s="114"/>
      <c r="V53" s="114"/>
      <c r="W53" s="114"/>
      <c r="X53" s="115"/>
      <c r="Y53" s="115"/>
      <c r="Z53" s="116"/>
      <c r="AA53" s="74"/>
      <c r="AB53" s="72"/>
      <c r="AC53" s="72"/>
      <c r="AD53" s="72"/>
      <c r="AE53" s="73"/>
      <c r="AF53" s="73"/>
      <c r="AG53" s="73"/>
      <c r="AH53" s="113">
        <v>10</v>
      </c>
      <c r="AI53" s="114">
        <v>15</v>
      </c>
      <c r="AJ53" s="114">
        <v>15</v>
      </c>
      <c r="AK53" s="114"/>
      <c r="AL53" s="115"/>
      <c r="AM53" s="115">
        <v>35</v>
      </c>
      <c r="AN53" s="116">
        <v>3</v>
      </c>
      <c r="AO53" s="49"/>
      <c r="AP53" s="72"/>
      <c r="AQ53" s="72"/>
      <c r="AR53" s="72"/>
      <c r="AS53" s="73"/>
      <c r="AT53" s="73"/>
      <c r="AU53" s="73"/>
      <c r="AV53" s="113"/>
      <c r="AW53" s="114"/>
      <c r="AX53" s="114"/>
      <c r="AY53" s="114"/>
      <c r="AZ53" s="115"/>
      <c r="BA53" s="115"/>
      <c r="BB53" s="116"/>
    </row>
    <row r="54" spans="2:54" ht="21.95" customHeight="1" x14ac:dyDescent="0.25">
      <c r="B54" s="48" t="s">
        <v>65</v>
      </c>
      <c r="C54" s="16" t="s">
        <v>169</v>
      </c>
      <c r="D54" s="35" t="s">
        <v>41</v>
      </c>
      <c r="E54" s="131">
        <f t="shared" si="1"/>
        <v>3</v>
      </c>
      <c r="F54" s="37">
        <f t="shared" si="2"/>
        <v>15</v>
      </c>
      <c r="G54" s="38">
        <f t="shared" si="3"/>
        <v>15</v>
      </c>
      <c r="H54" s="38">
        <f t="shared" si="4"/>
        <v>15</v>
      </c>
      <c r="I54" s="38">
        <f t="shared" si="5"/>
        <v>0</v>
      </c>
      <c r="J54" s="38">
        <f t="shared" si="6"/>
        <v>0</v>
      </c>
      <c r="K54" s="39">
        <f t="shared" si="7"/>
        <v>30</v>
      </c>
      <c r="L54" s="168">
        <f t="shared" si="8"/>
        <v>45</v>
      </c>
      <c r="M54" s="49"/>
      <c r="N54" s="72"/>
      <c r="O54" s="72"/>
      <c r="P54" s="72"/>
      <c r="Q54" s="73"/>
      <c r="R54" s="73"/>
      <c r="S54" s="73"/>
      <c r="T54" s="113"/>
      <c r="U54" s="114"/>
      <c r="V54" s="114"/>
      <c r="W54" s="114"/>
      <c r="X54" s="115"/>
      <c r="Y54" s="115"/>
      <c r="Z54" s="116"/>
      <c r="AA54" s="74"/>
      <c r="AB54" s="72"/>
      <c r="AC54" s="72"/>
      <c r="AD54" s="72"/>
      <c r="AE54" s="73"/>
      <c r="AF54" s="73"/>
      <c r="AG54" s="73"/>
      <c r="AH54" s="113"/>
      <c r="AI54" s="114"/>
      <c r="AJ54" s="114"/>
      <c r="AK54" s="114"/>
      <c r="AL54" s="115"/>
      <c r="AM54" s="115"/>
      <c r="AN54" s="116"/>
      <c r="AO54" s="49"/>
      <c r="AP54" s="72"/>
      <c r="AQ54" s="72"/>
      <c r="AR54" s="72"/>
      <c r="AS54" s="73"/>
      <c r="AT54" s="73"/>
      <c r="AU54" s="73"/>
      <c r="AV54" s="113">
        <v>15</v>
      </c>
      <c r="AW54" s="114">
        <v>15</v>
      </c>
      <c r="AX54" s="114">
        <v>15</v>
      </c>
      <c r="AY54" s="114"/>
      <c r="AZ54" s="115"/>
      <c r="BA54" s="115">
        <v>30</v>
      </c>
      <c r="BB54" s="116">
        <v>3</v>
      </c>
    </row>
    <row r="55" spans="2:54" ht="21.95" customHeight="1" x14ac:dyDescent="0.25">
      <c r="B55" s="48" t="s">
        <v>66</v>
      </c>
      <c r="C55" s="16" t="s">
        <v>170</v>
      </c>
      <c r="D55" s="35" t="s">
        <v>41</v>
      </c>
      <c r="E55" s="131">
        <f t="shared" si="1"/>
        <v>2</v>
      </c>
      <c r="F55" s="37">
        <f t="shared" si="2"/>
        <v>15</v>
      </c>
      <c r="G55" s="38">
        <f t="shared" si="3"/>
        <v>0</v>
      </c>
      <c r="H55" s="38">
        <f t="shared" si="4"/>
        <v>15</v>
      </c>
      <c r="I55" s="38">
        <f t="shared" si="5"/>
        <v>0</v>
      </c>
      <c r="J55" s="38">
        <f t="shared" si="6"/>
        <v>0</v>
      </c>
      <c r="K55" s="39">
        <f t="shared" si="7"/>
        <v>20</v>
      </c>
      <c r="L55" s="168">
        <f t="shared" si="8"/>
        <v>30</v>
      </c>
      <c r="M55" s="49"/>
      <c r="N55" s="72"/>
      <c r="O55" s="72"/>
      <c r="P55" s="72"/>
      <c r="Q55" s="73"/>
      <c r="R55" s="73"/>
      <c r="S55" s="73"/>
      <c r="T55" s="113"/>
      <c r="U55" s="114"/>
      <c r="V55" s="114"/>
      <c r="W55" s="114"/>
      <c r="X55" s="115"/>
      <c r="Y55" s="115"/>
      <c r="Z55" s="116"/>
      <c r="AA55" s="74">
        <v>15</v>
      </c>
      <c r="AB55" s="72"/>
      <c r="AC55" s="72">
        <v>15</v>
      </c>
      <c r="AD55" s="72"/>
      <c r="AE55" s="73"/>
      <c r="AF55" s="73">
        <v>20</v>
      </c>
      <c r="AG55" s="73">
        <v>2</v>
      </c>
      <c r="AH55" s="113"/>
      <c r="AI55" s="114"/>
      <c r="AJ55" s="114"/>
      <c r="AK55" s="114"/>
      <c r="AL55" s="115"/>
      <c r="AM55" s="115"/>
      <c r="AN55" s="116"/>
      <c r="AO55" s="49"/>
      <c r="AP55" s="72"/>
      <c r="AQ55" s="72"/>
      <c r="AR55" s="72"/>
      <c r="AS55" s="73"/>
      <c r="AT55" s="73"/>
      <c r="AU55" s="73"/>
      <c r="AV55" s="113"/>
      <c r="AW55" s="114"/>
      <c r="AX55" s="114"/>
      <c r="AY55" s="114"/>
      <c r="AZ55" s="115"/>
      <c r="BA55" s="115"/>
      <c r="BB55" s="116"/>
    </row>
    <row r="56" spans="2:54" ht="21.95" customHeight="1" x14ac:dyDescent="0.25">
      <c r="B56" s="48" t="s">
        <v>67</v>
      </c>
      <c r="C56" s="50" t="s">
        <v>171</v>
      </c>
      <c r="D56" s="35" t="s">
        <v>39</v>
      </c>
      <c r="E56" s="131">
        <f t="shared" si="1"/>
        <v>2</v>
      </c>
      <c r="F56" s="37">
        <f t="shared" si="2"/>
        <v>0</v>
      </c>
      <c r="G56" s="38">
        <f t="shared" si="3"/>
        <v>30</v>
      </c>
      <c r="H56" s="38">
        <f t="shared" si="4"/>
        <v>0</v>
      </c>
      <c r="I56" s="38">
        <f t="shared" si="5"/>
        <v>0</v>
      </c>
      <c r="J56" s="38">
        <f t="shared" si="6"/>
        <v>0</v>
      </c>
      <c r="K56" s="39">
        <f t="shared" si="7"/>
        <v>20</v>
      </c>
      <c r="L56" s="168">
        <f t="shared" si="8"/>
        <v>30</v>
      </c>
      <c r="M56" s="49"/>
      <c r="N56" s="72"/>
      <c r="O56" s="72"/>
      <c r="P56" s="72"/>
      <c r="Q56" s="73"/>
      <c r="R56" s="73"/>
      <c r="S56" s="73"/>
      <c r="T56" s="113"/>
      <c r="U56" s="114"/>
      <c r="V56" s="114"/>
      <c r="W56" s="114"/>
      <c r="X56" s="115"/>
      <c r="Y56" s="115"/>
      <c r="Z56" s="116"/>
      <c r="AA56" s="74"/>
      <c r="AB56" s="72"/>
      <c r="AC56" s="72"/>
      <c r="AD56" s="72"/>
      <c r="AE56" s="73"/>
      <c r="AF56" s="73"/>
      <c r="AG56" s="73"/>
      <c r="AH56" s="113"/>
      <c r="AI56" s="114">
        <v>30</v>
      </c>
      <c r="AJ56" s="114"/>
      <c r="AK56" s="114"/>
      <c r="AL56" s="115"/>
      <c r="AM56" s="115">
        <v>20</v>
      </c>
      <c r="AN56" s="116">
        <v>2</v>
      </c>
      <c r="AO56" s="49"/>
      <c r="AP56" s="72"/>
      <c r="AQ56" s="72"/>
      <c r="AR56" s="72"/>
      <c r="AS56" s="73"/>
      <c r="AT56" s="73"/>
      <c r="AU56" s="73"/>
      <c r="AV56" s="113"/>
      <c r="AW56" s="114"/>
      <c r="AX56" s="114"/>
      <c r="AY56" s="114"/>
      <c r="AZ56" s="115"/>
      <c r="BA56" s="115"/>
      <c r="BB56" s="116"/>
    </row>
    <row r="57" spans="2:54" ht="21.95" customHeight="1" x14ac:dyDescent="0.25">
      <c r="B57" s="48" t="s">
        <v>68</v>
      </c>
      <c r="C57" s="51" t="s">
        <v>172</v>
      </c>
      <c r="D57" s="35" t="s">
        <v>41</v>
      </c>
      <c r="E57" s="131">
        <f t="shared" si="1"/>
        <v>5</v>
      </c>
      <c r="F57" s="37">
        <f t="shared" si="2"/>
        <v>15</v>
      </c>
      <c r="G57" s="38">
        <f t="shared" si="3"/>
        <v>15</v>
      </c>
      <c r="H57" s="38">
        <f t="shared" si="4"/>
        <v>45</v>
      </c>
      <c r="I57" s="38">
        <f t="shared" si="5"/>
        <v>0</v>
      </c>
      <c r="J57" s="38">
        <f t="shared" si="6"/>
        <v>0</v>
      </c>
      <c r="K57" s="39">
        <f t="shared" si="7"/>
        <v>50</v>
      </c>
      <c r="L57" s="168">
        <f t="shared" si="8"/>
        <v>75</v>
      </c>
      <c r="M57" s="49"/>
      <c r="N57" s="72"/>
      <c r="O57" s="72"/>
      <c r="P57" s="72"/>
      <c r="Q57" s="73"/>
      <c r="R57" s="73"/>
      <c r="S57" s="73"/>
      <c r="T57" s="113"/>
      <c r="U57" s="114"/>
      <c r="V57" s="114"/>
      <c r="W57" s="114"/>
      <c r="X57" s="115"/>
      <c r="Y57" s="115"/>
      <c r="Z57" s="116"/>
      <c r="AA57" s="74"/>
      <c r="AB57" s="72"/>
      <c r="AC57" s="72"/>
      <c r="AD57" s="72"/>
      <c r="AE57" s="73"/>
      <c r="AF57" s="73"/>
      <c r="AG57" s="73"/>
      <c r="AH57" s="113"/>
      <c r="AI57" s="114"/>
      <c r="AJ57" s="114"/>
      <c r="AK57" s="114"/>
      <c r="AL57" s="115"/>
      <c r="AM57" s="115"/>
      <c r="AN57" s="116"/>
      <c r="AO57" s="49">
        <v>15</v>
      </c>
      <c r="AP57" s="72">
        <v>15</v>
      </c>
      <c r="AQ57" s="72">
        <v>45</v>
      </c>
      <c r="AR57" s="72"/>
      <c r="AS57" s="73"/>
      <c r="AT57" s="73">
        <v>50</v>
      </c>
      <c r="AU57" s="73">
        <v>5</v>
      </c>
      <c r="AV57" s="113"/>
      <c r="AW57" s="114"/>
      <c r="AX57" s="114"/>
      <c r="AY57" s="114"/>
      <c r="AZ57" s="115"/>
      <c r="BA57" s="115"/>
      <c r="BB57" s="116"/>
    </row>
    <row r="58" spans="2:54" ht="21.95" customHeight="1" x14ac:dyDescent="0.25">
      <c r="B58" s="48" t="s">
        <v>69</v>
      </c>
      <c r="C58" s="51" t="s">
        <v>173</v>
      </c>
      <c r="D58" s="35" t="s">
        <v>39</v>
      </c>
      <c r="E58" s="131">
        <f t="shared" si="1"/>
        <v>2</v>
      </c>
      <c r="F58" s="37">
        <f t="shared" si="2"/>
        <v>15</v>
      </c>
      <c r="G58" s="38">
        <f t="shared" si="3"/>
        <v>0</v>
      </c>
      <c r="H58" s="38">
        <f t="shared" si="4"/>
        <v>15</v>
      </c>
      <c r="I58" s="38">
        <f t="shared" si="5"/>
        <v>0</v>
      </c>
      <c r="J58" s="38">
        <f t="shared" si="6"/>
        <v>0</v>
      </c>
      <c r="K58" s="39">
        <f t="shared" si="7"/>
        <v>20</v>
      </c>
      <c r="L58" s="168">
        <f t="shared" si="8"/>
        <v>30</v>
      </c>
      <c r="M58" s="49"/>
      <c r="N58" s="72"/>
      <c r="O58" s="72"/>
      <c r="P58" s="72"/>
      <c r="Q58" s="73"/>
      <c r="R58" s="73"/>
      <c r="S58" s="73"/>
      <c r="T58" s="113"/>
      <c r="U58" s="114"/>
      <c r="V58" s="114"/>
      <c r="W58" s="114"/>
      <c r="X58" s="115"/>
      <c r="Y58" s="115"/>
      <c r="Z58" s="116"/>
      <c r="AA58" s="74"/>
      <c r="AB58" s="72"/>
      <c r="AC58" s="72"/>
      <c r="AD58" s="72"/>
      <c r="AE58" s="73"/>
      <c r="AF58" s="73"/>
      <c r="AG58" s="73"/>
      <c r="AH58" s="113"/>
      <c r="AI58" s="114"/>
      <c r="AJ58" s="114"/>
      <c r="AK58" s="114"/>
      <c r="AL58" s="115"/>
      <c r="AM58" s="115"/>
      <c r="AN58" s="116"/>
      <c r="AO58" s="49"/>
      <c r="AP58" s="72"/>
      <c r="AQ58" s="72"/>
      <c r="AR58" s="72"/>
      <c r="AS58" s="73"/>
      <c r="AT58" s="73"/>
      <c r="AU58" s="73"/>
      <c r="AV58" s="113">
        <v>15</v>
      </c>
      <c r="AW58" s="114"/>
      <c r="AX58" s="114">
        <v>15</v>
      </c>
      <c r="AY58" s="114"/>
      <c r="AZ58" s="115"/>
      <c r="BA58" s="115">
        <v>20</v>
      </c>
      <c r="BB58" s="116">
        <v>2</v>
      </c>
    </row>
    <row r="59" spans="2:54" ht="21.95" customHeight="1" x14ac:dyDescent="0.25">
      <c r="B59" s="48" t="s">
        <v>71</v>
      </c>
      <c r="C59" s="51" t="s">
        <v>174</v>
      </c>
      <c r="D59" s="35" t="s">
        <v>39</v>
      </c>
      <c r="E59" s="131">
        <f t="shared" si="1"/>
        <v>3</v>
      </c>
      <c r="F59" s="37">
        <f t="shared" si="2"/>
        <v>15</v>
      </c>
      <c r="G59" s="38">
        <f t="shared" si="3"/>
        <v>0</v>
      </c>
      <c r="H59" s="38">
        <f t="shared" si="4"/>
        <v>15</v>
      </c>
      <c r="I59" s="38">
        <f t="shared" si="5"/>
        <v>0</v>
      </c>
      <c r="J59" s="38">
        <f t="shared" si="6"/>
        <v>0</v>
      </c>
      <c r="K59" s="39">
        <f t="shared" si="7"/>
        <v>45</v>
      </c>
      <c r="L59" s="168">
        <f t="shared" si="8"/>
        <v>30</v>
      </c>
      <c r="M59" s="49"/>
      <c r="N59" s="72"/>
      <c r="O59" s="72"/>
      <c r="P59" s="72"/>
      <c r="Q59" s="73"/>
      <c r="R59" s="73"/>
      <c r="S59" s="73"/>
      <c r="T59" s="113"/>
      <c r="U59" s="114"/>
      <c r="V59" s="114"/>
      <c r="W59" s="114"/>
      <c r="X59" s="115"/>
      <c r="Y59" s="115"/>
      <c r="Z59" s="116"/>
      <c r="AA59" s="74"/>
      <c r="AB59" s="72"/>
      <c r="AC59" s="72"/>
      <c r="AD59" s="72"/>
      <c r="AE59" s="73"/>
      <c r="AF59" s="73"/>
      <c r="AG59" s="73"/>
      <c r="AH59" s="113"/>
      <c r="AI59" s="114"/>
      <c r="AJ59" s="114"/>
      <c r="AK59" s="114"/>
      <c r="AL59" s="115"/>
      <c r="AM59" s="115"/>
      <c r="AN59" s="116"/>
      <c r="AO59" s="49"/>
      <c r="AP59" s="72"/>
      <c r="AQ59" s="72"/>
      <c r="AR59" s="72"/>
      <c r="AS59" s="73"/>
      <c r="AT59" s="73"/>
      <c r="AU59" s="73"/>
      <c r="AV59" s="113">
        <v>15</v>
      </c>
      <c r="AW59" s="114"/>
      <c r="AX59" s="114">
        <v>15</v>
      </c>
      <c r="AY59" s="114"/>
      <c r="AZ59" s="115"/>
      <c r="BA59" s="115">
        <v>45</v>
      </c>
      <c r="BB59" s="116">
        <v>3</v>
      </c>
    </row>
    <row r="60" spans="2:54" ht="21.95" customHeight="1" x14ac:dyDescent="0.25">
      <c r="B60" s="48" t="s">
        <v>70</v>
      </c>
      <c r="C60" s="51" t="s">
        <v>175</v>
      </c>
      <c r="D60" s="35" t="s">
        <v>39</v>
      </c>
      <c r="E60" s="131">
        <f t="shared" si="1"/>
        <v>2</v>
      </c>
      <c r="F60" s="37">
        <f t="shared" si="2"/>
        <v>0</v>
      </c>
      <c r="G60" s="38">
        <f t="shared" si="3"/>
        <v>0</v>
      </c>
      <c r="H60" s="38">
        <f t="shared" si="4"/>
        <v>30</v>
      </c>
      <c r="I60" s="38">
        <f t="shared" si="5"/>
        <v>0</v>
      </c>
      <c r="J60" s="38">
        <f t="shared" si="6"/>
        <v>0</v>
      </c>
      <c r="K60" s="39">
        <f t="shared" si="7"/>
        <v>20</v>
      </c>
      <c r="L60" s="168">
        <f t="shared" si="8"/>
        <v>30</v>
      </c>
      <c r="M60" s="49"/>
      <c r="N60" s="72"/>
      <c r="O60" s="72"/>
      <c r="P60" s="72"/>
      <c r="Q60" s="73"/>
      <c r="R60" s="73"/>
      <c r="S60" s="73"/>
      <c r="T60" s="113"/>
      <c r="U60" s="114"/>
      <c r="V60" s="114"/>
      <c r="W60" s="114"/>
      <c r="X60" s="115"/>
      <c r="Y60" s="115"/>
      <c r="Z60" s="116"/>
      <c r="AA60" s="74"/>
      <c r="AB60" s="72"/>
      <c r="AC60" s="72"/>
      <c r="AD60" s="72"/>
      <c r="AE60" s="73"/>
      <c r="AF60" s="73"/>
      <c r="AG60" s="73"/>
      <c r="AH60" s="113"/>
      <c r="AI60" s="114"/>
      <c r="AJ60" s="114">
        <v>30</v>
      </c>
      <c r="AK60" s="114"/>
      <c r="AL60" s="115"/>
      <c r="AM60" s="115">
        <v>20</v>
      </c>
      <c r="AN60" s="116">
        <v>2</v>
      </c>
      <c r="AO60" s="49"/>
      <c r="AP60" s="72"/>
      <c r="AQ60" s="72"/>
      <c r="AR60" s="72"/>
      <c r="AS60" s="73"/>
      <c r="AT60" s="73"/>
      <c r="AU60" s="73"/>
      <c r="AV60" s="113"/>
      <c r="AW60" s="114"/>
      <c r="AX60" s="114"/>
      <c r="AY60" s="114"/>
      <c r="AZ60" s="115"/>
      <c r="BA60" s="115"/>
      <c r="BB60" s="116"/>
    </row>
    <row r="61" spans="2:54" ht="21.95" customHeight="1" x14ac:dyDescent="0.25">
      <c r="B61" s="48" t="s">
        <v>72</v>
      </c>
      <c r="C61" s="51" t="s">
        <v>176</v>
      </c>
      <c r="D61" s="35" t="s">
        <v>39</v>
      </c>
      <c r="E61" s="131">
        <f t="shared" si="1"/>
        <v>2</v>
      </c>
      <c r="F61" s="37">
        <f t="shared" si="2"/>
        <v>15</v>
      </c>
      <c r="G61" s="38">
        <f t="shared" si="3"/>
        <v>0</v>
      </c>
      <c r="H61" s="38">
        <f t="shared" si="4"/>
        <v>15</v>
      </c>
      <c r="I61" s="38">
        <f t="shared" si="5"/>
        <v>0</v>
      </c>
      <c r="J61" s="38">
        <f t="shared" si="6"/>
        <v>0</v>
      </c>
      <c r="K61" s="39">
        <f t="shared" si="7"/>
        <v>20</v>
      </c>
      <c r="L61" s="168">
        <f t="shared" si="8"/>
        <v>30</v>
      </c>
      <c r="M61" s="74"/>
      <c r="N61" s="72"/>
      <c r="O61" s="72"/>
      <c r="P61" s="72"/>
      <c r="Q61" s="73"/>
      <c r="R61" s="73"/>
      <c r="S61" s="73"/>
      <c r="T61" s="113"/>
      <c r="U61" s="114"/>
      <c r="V61" s="114"/>
      <c r="W61" s="114"/>
      <c r="X61" s="115"/>
      <c r="Y61" s="115"/>
      <c r="Z61" s="115"/>
      <c r="AA61" s="74">
        <v>15</v>
      </c>
      <c r="AB61" s="72"/>
      <c r="AC61" s="72">
        <v>15</v>
      </c>
      <c r="AD61" s="72"/>
      <c r="AE61" s="72"/>
      <c r="AF61" s="72">
        <v>20</v>
      </c>
      <c r="AG61" s="73">
        <v>2</v>
      </c>
      <c r="AH61" s="124"/>
      <c r="AI61" s="114"/>
      <c r="AJ61" s="114"/>
      <c r="AK61" s="114"/>
      <c r="AL61" s="114"/>
      <c r="AM61" s="114"/>
      <c r="AN61" s="114"/>
      <c r="AO61" s="72"/>
      <c r="AP61" s="72"/>
      <c r="AQ61" s="72"/>
      <c r="AR61" s="72"/>
      <c r="AS61" s="73"/>
      <c r="AT61" s="73"/>
      <c r="AU61" s="73"/>
      <c r="AV61" s="113"/>
      <c r="AW61" s="114"/>
      <c r="AX61" s="114"/>
      <c r="AY61" s="114"/>
      <c r="AZ61" s="115"/>
      <c r="BA61" s="115"/>
      <c r="BB61" s="116"/>
    </row>
    <row r="62" spans="2:54" ht="21.95" customHeight="1" x14ac:dyDescent="0.25">
      <c r="B62" s="48" t="s">
        <v>73</v>
      </c>
      <c r="C62" s="52" t="s">
        <v>177</v>
      </c>
      <c r="D62" s="53" t="s">
        <v>39</v>
      </c>
      <c r="E62" s="131">
        <f t="shared" si="1"/>
        <v>1</v>
      </c>
      <c r="F62" s="37">
        <f t="shared" si="2"/>
        <v>15</v>
      </c>
      <c r="G62" s="38">
        <f t="shared" si="3"/>
        <v>0</v>
      </c>
      <c r="H62" s="38">
        <f t="shared" si="4"/>
        <v>0</v>
      </c>
      <c r="I62" s="38">
        <f t="shared" si="5"/>
        <v>0</v>
      </c>
      <c r="J62" s="38">
        <f t="shared" si="6"/>
        <v>0</v>
      </c>
      <c r="K62" s="39">
        <f t="shared" si="7"/>
        <v>10</v>
      </c>
      <c r="L62" s="168">
        <f t="shared" si="8"/>
        <v>15</v>
      </c>
      <c r="M62" s="49"/>
      <c r="N62" s="72"/>
      <c r="O62" s="72"/>
      <c r="P62" s="72"/>
      <c r="Q62" s="73"/>
      <c r="R62" s="73"/>
      <c r="S62" s="73"/>
      <c r="T62" s="113"/>
      <c r="U62" s="114"/>
      <c r="V62" s="114"/>
      <c r="W62" s="114"/>
      <c r="X62" s="115"/>
      <c r="Y62" s="115"/>
      <c r="Z62" s="116"/>
      <c r="AA62" s="74"/>
      <c r="AB62" s="72"/>
      <c r="AC62" s="72"/>
      <c r="AD62" s="72"/>
      <c r="AE62" s="73"/>
      <c r="AF62" s="73"/>
      <c r="AG62" s="73"/>
      <c r="AH62" s="113"/>
      <c r="AI62" s="114"/>
      <c r="AJ62" s="114"/>
      <c r="AK62" s="114"/>
      <c r="AL62" s="115"/>
      <c r="AM62" s="115"/>
      <c r="AN62" s="116"/>
      <c r="AO62" s="49">
        <v>15</v>
      </c>
      <c r="AP62" s="72"/>
      <c r="AQ62" s="72"/>
      <c r="AR62" s="72"/>
      <c r="AS62" s="73"/>
      <c r="AT62" s="73">
        <v>10</v>
      </c>
      <c r="AU62" s="73">
        <v>1</v>
      </c>
      <c r="AV62" s="113"/>
      <c r="AW62" s="114"/>
      <c r="AX62" s="114"/>
      <c r="AY62" s="114"/>
      <c r="AZ62" s="115"/>
      <c r="BA62" s="115"/>
      <c r="BB62" s="116"/>
    </row>
    <row r="63" spans="2:54" ht="21.95" customHeight="1" x14ac:dyDescent="0.25">
      <c r="B63" s="48" t="s">
        <v>74</v>
      </c>
      <c r="C63" s="52" t="s">
        <v>178</v>
      </c>
      <c r="D63" s="53" t="s">
        <v>39</v>
      </c>
      <c r="E63" s="131">
        <f t="shared" si="1"/>
        <v>1</v>
      </c>
      <c r="F63" s="37">
        <f t="shared" si="2"/>
        <v>15</v>
      </c>
      <c r="G63" s="38">
        <f t="shared" si="3"/>
        <v>0</v>
      </c>
      <c r="H63" s="38">
        <f t="shared" si="4"/>
        <v>0</v>
      </c>
      <c r="I63" s="38">
        <f t="shared" si="5"/>
        <v>0</v>
      </c>
      <c r="J63" s="38">
        <f t="shared" si="6"/>
        <v>0</v>
      </c>
      <c r="K63" s="39">
        <f t="shared" si="7"/>
        <v>10</v>
      </c>
      <c r="L63" s="168">
        <f t="shared" si="8"/>
        <v>15</v>
      </c>
      <c r="M63" s="49"/>
      <c r="N63" s="72"/>
      <c r="O63" s="72"/>
      <c r="P63" s="72"/>
      <c r="Q63" s="73"/>
      <c r="R63" s="73"/>
      <c r="S63" s="73"/>
      <c r="T63" s="113"/>
      <c r="U63" s="114"/>
      <c r="V63" s="114"/>
      <c r="W63" s="114"/>
      <c r="X63" s="115"/>
      <c r="Y63" s="115"/>
      <c r="Z63" s="116"/>
      <c r="AA63" s="74"/>
      <c r="AB63" s="72"/>
      <c r="AC63" s="72"/>
      <c r="AD63" s="72"/>
      <c r="AE63" s="73"/>
      <c r="AF63" s="73"/>
      <c r="AG63" s="73"/>
      <c r="AH63" s="113"/>
      <c r="AI63" s="114"/>
      <c r="AJ63" s="114"/>
      <c r="AK63" s="114"/>
      <c r="AL63" s="115"/>
      <c r="AM63" s="115"/>
      <c r="AN63" s="116"/>
      <c r="AO63" s="49">
        <v>15</v>
      </c>
      <c r="AP63" s="72"/>
      <c r="AQ63" s="72"/>
      <c r="AR63" s="72"/>
      <c r="AS63" s="73"/>
      <c r="AT63" s="73">
        <v>10</v>
      </c>
      <c r="AU63" s="73">
        <v>1</v>
      </c>
      <c r="AV63" s="113"/>
      <c r="AW63" s="114"/>
      <c r="AX63" s="114"/>
      <c r="AY63" s="114"/>
      <c r="AZ63" s="115"/>
      <c r="BA63" s="115"/>
      <c r="BB63" s="116"/>
    </row>
    <row r="64" spans="2:54" ht="21.95" customHeight="1" x14ac:dyDescent="0.25">
      <c r="B64" s="48" t="s">
        <v>75</v>
      </c>
      <c r="C64" s="51" t="s">
        <v>179</v>
      </c>
      <c r="D64" s="54" t="s">
        <v>39</v>
      </c>
      <c r="E64" s="131">
        <f t="shared" si="1"/>
        <v>2</v>
      </c>
      <c r="F64" s="37">
        <f t="shared" si="2"/>
        <v>10</v>
      </c>
      <c r="G64" s="38">
        <f t="shared" si="3"/>
        <v>0</v>
      </c>
      <c r="H64" s="38">
        <f t="shared" si="4"/>
        <v>15</v>
      </c>
      <c r="I64" s="38">
        <f t="shared" si="5"/>
        <v>0</v>
      </c>
      <c r="J64" s="38">
        <f t="shared" si="6"/>
        <v>0</v>
      </c>
      <c r="K64" s="39">
        <f t="shared" si="7"/>
        <v>25</v>
      </c>
      <c r="L64" s="168">
        <f t="shared" si="8"/>
        <v>25</v>
      </c>
      <c r="M64" s="49"/>
      <c r="N64" s="72"/>
      <c r="O64" s="72"/>
      <c r="P64" s="72"/>
      <c r="Q64" s="73"/>
      <c r="R64" s="73"/>
      <c r="S64" s="73"/>
      <c r="T64" s="113"/>
      <c r="U64" s="114"/>
      <c r="V64" s="114"/>
      <c r="W64" s="114"/>
      <c r="X64" s="115"/>
      <c r="Y64" s="115"/>
      <c r="Z64" s="116"/>
      <c r="AA64" s="74"/>
      <c r="AB64" s="72"/>
      <c r="AC64" s="72"/>
      <c r="AD64" s="72"/>
      <c r="AE64" s="73"/>
      <c r="AF64" s="73"/>
      <c r="AG64" s="73"/>
      <c r="AH64" s="113"/>
      <c r="AI64" s="114"/>
      <c r="AJ64" s="114"/>
      <c r="AK64" s="114"/>
      <c r="AL64" s="115"/>
      <c r="AM64" s="115"/>
      <c r="AN64" s="116"/>
      <c r="AO64" s="49">
        <v>10</v>
      </c>
      <c r="AP64" s="72"/>
      <c r="AQ64" s="72">
        <v>15</v>
      </c>
      <c r="AR64" s="72"/>
      <c r="AS64" s="73"/>
      <c r="AT64" s="73">
        <v>25</v>
      </c>
      <c r="AU64" s="73">
        <v>2</v>
      </c>
      <c r="AV64" s="113"/>
      <c r="AW64" s="114"/>
      <c r="AX64" s="114"/>
      <c r="AY64" s="114"/>
      <c r="AZ64" s="115"/>
      <c r="BA64" s="115"/>
      <c r="BB64" s="116"/>
    </row>
    <row r="65" spans="2:56" ht="21.95" customHeight="1" x14ac:dyDescent="0.25">
      <c r="B65" s="48" t="s">
        <v>78</v>
      </c>
      <c r="C65" s="51" t="s">
        <v>180</v>
      </c>
      <c r="D65" s="54" t="s">
        <v>39</v>
      </c>
      <c r="E65" s="131">
        <f t="shared" si="1"/>
        <v>2</v>
      </c>
      <c r="F65" s="37">
        <f t="shared" si="2"/>
        <v>15</v>
      </c>
      <c r="G65" s="38">
        <f t="shared" si="3"/>
        <v>15</v>
      </c>
      <c r="H65" s="38">
        <f t="shared" si="4"/>
        <v>0</v>
      </c>
      <c r="I65" s="38">
        <f t="shared" si="5"/>
        <v>0</v>
      </c>
      <c r="J65" s="38">
        <f t="shared" si="6"/>
        <v>0</v>
      </c>
      <c r="K65" s="39">
        <f t="shared" si="7"/>
        <v>20</v>
      </c>
      <c r="L65" s="168">
        <f t="shared" si="8"/>
        <v>30</v>
      </c>
      <c r="M65" s="49"/>
      <c r="N65" s="72"/>
      <c r="O65" s="72"/>
      <c r="P65" s="72"/>
      <c r="Q65" s="73"/>
      <c r="R65" s="73"/>
      <c r="S65" s="73"/>
      <c r="T65" s="113"/>
      <c r="U65" s="114"/>
      <c r="V65" s="114"/>
      <c r="W65" s="114"/>
      <c r="X65" s="115"/>
      <c r="Y65" s="115"/>
      <c r="Z65" s="116"/>
      <c r="AA65" s="74"/>
      <c r="AB65" s="72"/>
      <c r="AC65" s="72"/>
      <c r="AD65" s="72"/>
      <c r="AE65" s="73"/>
      <c r="AF65" s="73"/>
      <c r="AG65" s="73"/>
      <c r="AH65" s="113"/>
      <c r="AI65" s="114"/>
      <c r="AJ65" s="114"/>
      <c r="AK65" s="114"/>
      <c r="AL65" s="115"/>
      <c r="AM65" s="115"/>
      <c r="AN65" s="116"/>
      <c r="AO65" s="49">
        <v>15</v>
      </c>
      <c r="AP65" s="72">
        <v>15</v>
      </c>
      <c r="AQ65" s="72"/>
      <c r="AR65" s="72"/>
      <c r="AS65" s="73"/>
      <c r="AT65" s="73">
        <v>20</v>
      </c>
      <c r="AU65" s="73">
        <v>2</v>
      </c>
      <c r="AV65" s="113"/>
      <c r="AW65" s="114"/>
      <c r="AX65" s="114"/>
      <c r="AY65" s="114"/>
      <c r="AZ65" s="115"/>
      <c r="BA65" s="115"/>
      <c r="BB65" s="116"/>
    </row>
    <row r="66" spans="2:56" ht="21.95" customHeight="1" x14ac:dyDescent="0.25">
      <c r="B66" s="48" t="s">
        <v>124</v>
      </c>
      <c r="C66" s="51" t="s">
        <v>181</v>
      </c>
      <c r="D66" s="54" t="s">
        <v>39</v>
      </c>
      <c r="E66" s="131">
        <f t="shared" si="1"/>
        <v>1</v>
      </c>
      <c r="F66" s="37">
        <f t="shared" si="2"/>
        <v>15</v>
      </c>
      <c r="G66" s="38">
        <f t="shared" si="3"/>
        <v>0</v>
      </c>
      <c r="H66" s="38">
        <f t="shared" si="4"/>
        <v>0</v>
      </c>
      <c r="I66" s="38">
        <f t="shared" si="5"/>
        <v>0</v>
      </c>
      <c r="J66" s="38">
        <f t="shared" si="6"/>
        <v>0</v>
      </c>
      <c r="K66" s="39">
        <f t="shared" si="7"/>
        <v>10</v>
      </c>
      <c r="L66" s="168">
        <f t="shared" si="8"/>
        <v>15</v>
      </c>
      <c r="M66" s="49"/>
      <c r="N66" s="72"/>
      <c r="O66" s="72"/>
      <c r="P66" s="72"/>
      <c r="Q66" s="73"/>
      <c r="R66" s="73"/>
      <c r="S66" s="73"/>
      <c r="T66" s="113"/>
      <c r="U66" s="114"/>
      <c r="V66" s="114"/>
      <c r="W66" s="114"/>
      <c r="X66" s="115"/>
      <c r="Y66" s="115"/>
      <c r="Z66" s="116"/>
      <c r="AA66" s="74"/>
      <c r="AB66" s="72"/>
      <c r="AC66" s="72"/>
      <c r="AD66" s="72"/>
      <c r="AE66" s="73"/>
      <c r="AF66" s="73"/>
      <c r="AG66" s="73"/>
      <c r="AH66" s="113"/>
      <c r="AI66" s="114"/>
      <c r="AJ66" s="114"/>
      <c r="AK66" s="114"/>
      <c r="AL66" s="115"/>
      <c r="AM66" s="115"/>
      <c r="AN66" s="116"/>
      <c r="AO66" s="49">
        <v>15</v>
      </c>
      <c r="AP66" s="72"/>
      <c r="AQ66" s="72"/>
      <c r="AR66" s="72"/>
      <c r="AS66" s="73"/>
      <c r="AT66" s="73">
        <v>10</v>
      </c>
      <c r="AU66" s="73">
        <v>1</v>
      </c>
      <c r="AV66" s="113"/>
      <c r="AW66" s="114"/>
      <c r="AX66" s="114"/>
      <c r="AY66" s="114"/>
      <c r="AZ66" s="115"/>
      <c r="BA66" s="115"/>
      <c r="BB66" s="116"/>
    </row>
    <row r="67" spans="2:56" ht="21.95" customHeight="1" x14ac:dyDescent="0.25">
      <c r="B67" s="48" t="s">
        <v>79</v>
      </c>
      <c r="C67" s="51" t="s">
        <v>182</v>
      </c>
      <c r="D67" s="54" t="s">
        <v>140</v>
      </c>
      <c r="E67" s="131">
        <f t="shared" si="1"/>
        <v>2</v>
      </c>
      <c r="F67" s="37">
        <f t="shared" si="2"/>
        <v>0</v>
      </c>
      <c r="G67" s="38">
        <f t="shared" si="3"/>
        <v>30</v>
      </c>
      <c r="H67" s="38">
        <f t="shared" si="4"/>
        <v>0</v>
      </c>
      <c r="I67" s="38">
        <f t="shared" si="5"/>
        <v>0</v>
      </c>
      <c r="J67" s="38">
        <f t="shared" si="6"/>
        <v>0</v>
      </c>
      <c r="K67" s="39">
        <f t="shared" si="7"/>
        <v>20</v>
      </c>
      <c r="L67" s="168">
        <f t="shared" si="8"/>
        <v>30</v>
      </c>
      <c r="M67" s="49"/>
      <c r="N67" s="72"/>
      <c r="O67" s="72"/>
      <c r="P67" s="72"/>
      <c r="Q67" s="73"/>
      <c r="R67" s="73"/>
      <c r="S67" s="73"/>
      <c r="T67" s="113"/>
      <c r="U67" s="114"/>
      <c r="V67" s="114"/>
      <c r="W67" s="114"/>
      <c r="X67" s="115"/>
      <c r="Y67" s="115"/>
      <c r="Z67" s="116"/>
      <c r="AA67" s="74"/>
      <c r="AB67" s="72"/>
      <c r="AC67" s="72"/>
      <c r="AD67" s="72"/>
      <c r="AE67" s="73"/>
      <c r="AF67" s="73"/>
      <c r="AG67" s="73"/>
      <c r="AH67" s="113"/>
      <c r="AI67" s="114"/>
      <c r="AJ67" s="114"/>
      <c r="AK67" s="114"/>
      <c r="AL67" s="115"/>
      <c r="AM67" s="115"/>
      <c r="AN67" s="116"/>
      <c r="AO67" s="49"/>
      <c r="AP67" s="72">
        <v>30</v>
      </c>
      <c r="AQ67" s="72"/>
      <c r="AR67" s="72"/>
      <c r="AS67" s="73"/>
      <c r="AT67" s="73">
        <v>20</v>
      </c>
      <c r="AU67" s="73">
        <v>2</v>
      </c>
      <c r="AV67" s="113"/>
      <c r="AW67" s="114"/>
      <c r="AX67" s="114"/>
      <c r="AY67" s="114"/>
      <c r="AZ67" s="115"/>
      <c r="BA67" s="115"/>
      <c r="BB67" s="116"/>
    </row>
    <row r="68" spans="2:56" ht="21.95" customHeight="1" x14ac:dyDescent="0.25">
      <c r="B68" s="48" t="s">
        <v>80</v>
      </c>
      <c r="C68" s="51" t="s">
        <v>183</v>
      </c>
      <c r="D68" s="54" t="s">
        <v>140</v>
      </c>
      <c r="E68" s="131">
        <f t="shared" si="1"/>
        <v>2</v>
      </c>
      <c r="F68" s="37">
        <f t="shared" si="2"/>
        <v>0</v>
      </c>
      <c r="G68" s="38">
        <f t="shared" si="3"/>
        <v>0</v>
      </c>
      <c r="H68" s="38">
        <f t="shared" si="4"/>
        <v>20</v>
      </c>
      <c r="I68" s="38">
        <f t="shared" si="5"/>
        <v>0</v>
      </c>
      <c r="J68" s="38">
        <f t="shared" si="6"/>
        <v>0</v>
      </c>
      <c r="K68" s="39">
        <f t="shared" si="7"/>
        <v>30</v>
      </c>
      <c r="L68" s="168">
        <f t="shared" si="8"/>
        <v>20</v>
      </c>
      <c r="M68" s="49"/>
      <c r="N68" s="72"/>
      <c r="O68" s="72"/>
      <c r="P68" s="72"/>
      <c r="Q68" s="73"/>
      <c r="R68" s="73"/>
      <c r="S68" s="73"/>
      <c r="T68" s="113"/>
      <c r="U68" s="114"/>
      <c r="V68" s="114"/>
      <c r="W68" s="114"/>
      <c r="X68" s="115"/>
      <c r="Y68" s="115"/>
      <c r="Z68" s="116"/>
      <c r="AA68" s="74"/>
      <c r="AB68" s="72"/>
      <c r="AC68" s="72"/>
      <c r="AD68" s="72"/>
      <c r="AE68" s="73"/>
      <c r="AF68" s="73"/>
      <c r="AG68" s="73"/>
      <c r="AH68" s="113"/>
      <c r="AI68" s="114"/>
      <c r="AJ68" s="114"/>
      <c r="AK68" s="114"/>
      <c r="AL68" s="115"/>
      <c r="AM68" s="115"/>
      <c r="AN68" s="116"/>
      <c r="AO68" s="49"/>
      <c r="AP68" s="72"/>
      <c r="AQ68" s="72">
        <v>20</v>
      </c>
      <c r="AR68" s="72"/>
      <c r="AS68" s="73"/>
      <c r="AT68" s="73">
        <v>30</v>
      </c>
      <c r="AU68" s="73">
        <v>2</v>
      </c>
      <c r="AV68" s="113"/>
      <c r="AW68" s="114"/>
      <c r="AX68" s="114"/>
      <c r="AY68" s="114"/>
      <c r="AZ68" s="115"/>
      <c r="BA68" s="115"/>
      <c r="BB68" s="116"/>
    </row>
    <row r="69" spans="2:56" ht="21.95" customHeight="1" thickBot="1" x14ac:dyDescent="0.3">
      <c r="B69" s="165" t="s">
        <v>81</v>
      </c>
      <c r="C69" s="55" t="s">
        <v>184</v>
      </c>
      <c r="D69" s="56" t="s">
        <v>140</v>
      </c>
      <c r="E69" s="132">
        <f t="shared" si="1"/>
        <v>1</v>
      </c>
      <c r="F69" s="41">
        <f t="shared" si="2"/>
        <v>15</v>
      </c>
      <c r="G69" s="42">
        <f t="shared" si="3"/>
        <v>0</v>
      </c>
      <c r="H69" s="42">
        <f t="shared" si="4"/>
        <v>0</v>
      </c>
      <c r="I69" s="42">
        <f t="shared" si="5"/>
        <v>0</v>
      </c>
      <c r="J69" s="42">
        <f t="shared" si="6"/>
        <v>0</v>
      </c>
      <c r="K69" s="43">
        <f t="shared" si="7"/>
        <v>10</v>
      </c>
      <c r="L69" s="169">
        <f t="shared" si="8"/>
        <v>15</v>
      </c>
      <c r="M69" s="161"/>
      <c r="N69" s="162"/>
      <c r="O69" s="162"/>
      <c r="P69" s="162"/>
      <c r="Q69" s="163"/>
      <c r="R69" s="163"/>
      <c r="S69" s="163"/>
      <c r="T69" s="154"/>
      <c r="U69" s="155"/>
      <c r="V69" s="155"/>
      <c r="W69" s="155"/>
      <c r="X69" s="156"/>
      <c r="Y69" s="156"/>
      <c r="Z69" s="157"/>
      <c r="AA69" s="164"/>
      <c r="AB69" s="162"/>
      <c r="AC69" s="162"/>
      <c r="AD69" s="162"/>
      <c r="AE69" s="163"/>
      <c r="AF69" s="163"/>
      <c r="AG69" s="163"/>
      <c r="AH69" s="154"/>
      <c r="AI69" s="155"/>
      <c r="AJ69" s="155"/>
      <c r="AK69" s="155"/>
      <c r="AL69" s="156"/>
      <c r="AM69" s="156"/>
      <c r="AN69" s="157"/>
      <c r="AO69" s="161">
        <v>15</v>
      </c>
      <c r="AP69" s="162"/>
      <c r="AQ69" s="162"/>
      <c r="AR69" s="162"/>
      <c r="AS69" s="163"/>
      <c r="AT69" s="163">
        <v>10</v>
      </c>
      <c r="AU69" s="163">
        <v>1</v>
      </c>
      <c r="AV69" s="154"/>
      <c r="AW69" s="155"/>
      <c r="AX69" s="155"/>
      <c r="AY69" s="155"/>
      <c r="AZ69" s="156"/>
      <c r="BA69" s="156"/>
      <c r="BB69" s="157"/>
    </row>
    <row r="70" spans="2:56" ht="21.95" customHeight="1" thickBot="1" x14ac:dyDescent="0.3">
      <c r="B70" s="218" t="s">
        <v>42</v>
      </c>
      <c r="C70" s="219"/>
      <c r="D70" s="220"/>
      <c r="E70" s="179">
        <f>SUM(E53:E69)</f>
        <v>36</v>
      </c>
      <c r="F70" s="180">
        <f>SUM(F53:F69)</f>
        <v>185</v>
      </c>
      <c r="G70" s="181">
        <f>SUM(G53:G69)</f>
        <v>120</v>
      </c>
      <c r="H70" s="181">
        <f t="shared" ref="H70:K70" si="12">SUM(H53:H69)</f>
        <v>200</v>
      </c>
      <c r="I70" s="181">
        <f t="shared" si="12"/>
        <v>0</v>
      </c>
      <c r="J70" s="181">
        <f t="shared" si="12"/>
        <v>0</v>
      </c>
      <c r="K70" s="181">
        <f t="shared" si="12"/>
        <v>395</v>
      </c>
      <c r="L70" s="173">
        <f>SUM(L53:L69)</f>
        <v>505</v>
      </c>
      <c r="M70" s="246"/>
      <c r="N70" s="247"/>
      <c r="O70" s="247"/>
      <c r="P70" s="247"/>
      <c r="Q70" s="247"/>
      <c r="R70" s="247"/>
      <c r="S70" s="247"/>
      <c r="T70" s="247"/>
      <c r="U70" s="247"/>
      <c r="V70" s="247"/>
      <c r="W70" s="247"/>
      <c r="X70" s="247"/>
      <c r="Y70" s="247"/>
      <c r="Z70" s="247"/>
      <c r="AA70" s="247"/>
      <c r="AB70" s="247"/>
      <c r="AC70" s="247"/>
      <c r="AD70" s="247"/>
      <c r="AE70" s="247"/>
      <c r="AF70" s="247"/>
      <c r="AG70" s="247"/>
      <c r="AH70" s="247"/>
      <c r="AI70" s="247"/>
      <c r="AJ70" s="247"/>
      <c r="AK70" s="247"/>
      <c r="AL70" s="247"/>
      <c r="AM70" s="247"/>
      <c r="AN70" s="247"/>
      <c r="AO70" s="247"/>
      <c r="AP70" s="247"/>
      <c r="AQ70" s="247"/>
      <c r="AR70" s="247"/>
      <c r="AS70" s="247"/>
      <c r="AT70" s="247"/>
      <c r="AU70" s="247"/>
      <c r="AV70" s="247"/>
      <c r="AW70" s="247"/>
      <c r="AX70" s="247"/>
      <c r="AY70" s="247"/>
      <c r="AZ70" s="247"/>
      <c r="BA70" s="247"/>
      <c r="BB70" s="248"/>
    </row>
    <row r="71" spans="2:56" ht="30" customHeight="1" x14ac:dyDescent="0.25">
      <c r="B71" s="186" t="s">
        <v>77</v>
      </c>
      <c r="C71" s="268" t="s">
        <v>131</v>
      </c>
      <c r="D71" s="269"/>
      <c r="E71" s="269"/>
      <c r="F71" s="269"/>
      <c r="G71" s="269"/>
      <c r="H71" s="269"/>
      <c r="I71" s="269"/>
      <c r="J71" s="269"/>
      <c r="K71" s="269"/>
      <c r="L71" s="270"/>
      <c r="M71" s="271"/>
      <c r="N71" s="272"/>
      <c r="O71" s="272"/>
      <c r="P71" s="272"/>
      <c r="Q71" s="272"/>
      <c r="R71" s="272"/>
      <c r="S71" s="272"/>
      <c r="T71" s="273" t="s">
        <v>141</v>
      </c>
      <c r="U71" s="273"/>
      <c r="V71" s="273"/>
      <c r="W71" s="273"/>
      <c r="X71" s="273"/>
      <c r="Y71" s="273"/>
      <c r="Z71" s="273"/>
      <c r="AA71" s="273" t="s">
        <v>142</v>
      </c>
      <c r="AB71" s="273"/>
      <c r="AC71" s="273"/>
      <c r="AD71" s="273"/>
      <c r="AE71" s="273"/>
      <c r="AF71" s="273"/>
      <c r="AG71" s="273"/>
      <c r="AH71" s="273" t="s">
        <v>141</v>
      </c>
      <c r="AI71" s="273"/>
      <c r="AJ71" s="273"/>
      <c r="AK71" s="273"/>
      <c r="AL71" s="273"/>
      <c r="AM71" s="273"/>
      <c r="AN71" s="273"/>
      <c r="AO71" s="273" t="s">
        <v>143</v>
      </c>
      <c r="AP71" s="273"/>
      <c r="AQ71" s="273"/>
      <c r="AR71" s="273"/>
      <c r="AS71" s="273"/>
      <c r="AT71" s="273"/>
      <c r="AU71" s="273"/>
      <c r="AV71" s="273" t="s">
        <v>144</v>
      </c>
      <c r="AW71" s="273"/>
      <c r="AX71" s="273"/>
      <c r="AY71" s="273"/>
      <c r="AZ71" s="273"/>
      <c r="BA71" s="273"/>
      <c r="BB71" s="273"/>
    </row>
    <row r="72" spans="2:56" ht="21.95" customHeight="1" x14ac:dyDescent="0.25">
      <c r="B72" s="46" t="s">
        <v>82</v>
      </c>
      <c r="C72" s="14" t="s">
        <v>132</v>
      </c>
      <c r="D72" s="46" t="s">
        <v>39</v>
      </c>
      <c r="E72" s="131">
        <f t="shared" si="1"/>
        <v>4</v>
      </c>
      <c r="F72" s="37">
        <f t="shared" si="2"/>
        <v>0</v>
      </c>
      <c r="G72" s="38">
        <f t="shared" si="3"/>
        <v>0</v>
      </c>
      <c r="H72" s="38">
        <f t="shared" si="4"/>
        <v>0</v>
      </c>
      <c r="I72" s="38">
        <f t="shared" si="5"/>
        <v>0</v>
      </c>
      <c r="J72" s="38">
        <f t="shared" si="6"/>
        <v>120</v>
      </c>
      <c r="K72" s="39">
        <f t="shared" si="7"/>
        <v>0</v>
      </c>
      <c r="L72" s="168">
        <f t="shared" si="8"/>
        <v>0</v>
      </c>
      <c r="M72" s="67"/>
      <c r="N72" s="68"/>
      <c r="O72" s="68"/>
      <c r="P72" s="68"/>
      <c r="Q72" s="69"/>
      <c r="R72" s="69"/>
      <c r="S72" s="69"/>
      <c r="T72" s="109"/>
      <c r="U72" s="110"/>
      <c r="V72" s="110"/>
      <c r="W72" s="110"/>
      <c r="X72" s="111">
        <v>120</v>
      </c>
      <c r="Y72" s="111"/>
      <c r="Z72" s="112">
        <v>4</v>
      </c>
      <c r="AA72" s="70"/>
      <c r="AB72" s="68"/>
      <c r="AC72" s="68"/>
      <c r="AD72" s="68"/>
      <c r="AE72" s="69"/>
      <c r="AF72" s="69"/>
      <c r="AG72" s="69"/>
      <c r="AH72" s="109"/>
      <c r="AI72" s="110"/>
      <c r="AJ72" s="110"/>
      <c r="AK72" s="110"/>
      <c r="AL72" s="111"/>
      <c r="AM72" s="111"/>
      <c r="AN72" s="112"/>
      <c r="AO72" s="67"/>
      <c r="AP72" s="68"/>
      <c r="AQ72" s="68"/>
      <c r="AR72" s="68"/>
      <c r="AS72" s="68"/>
      <c r="AT72" s="68"/>
      <c r="AU72" s="71"/>
      <c r="AV72" s="125"/>
      <c r="AW72" s="114"/>
      <c r="AX72" s="114"/>
      <c r="AY72" s="114"/>
      <c r="AZ72" s="115"/>
      <c r="BA72" s="115"/>
      <c r="BB72" s="116"/>
    </row>
    <row r="73" spans="2:56" ht="21.95" customHeight="1" x14ac:dyDescent="0.25">
      <c r="B73" s="46" t="s">
        <v>125</v>
      </c>
      <c r="C73" s="14" t="s">
        <v>133</v>
      </c>
      <c r="D73" s="46" t="s">
        <v>39</v>
      </c>
      <c r="E73" s="131">
        <f t="shared" si="1"/>
        <v>4</v>
      </c>
      <c r="F73" s="37">
        <f t="shared" si="2"/>
        <v>0</v>
      </c>
      <c r="G73" s="38">
        <f t="shared" si="3"/>
        <v>0</v>
      </c>
      <c r="H73" s="38">
        <f t="shared" si="4"/>
        <v>0</v>
      </c>
      <c r="I73" s="38">
        <f t="shared" si="5"/>
        <v>0</v>
      </c>
      <c r="J73" s="38">
        <f t="shared" si="6"/>
        <v>120</v>
      </c>
      <c r="K73" s="39">
        <f t="shared" si="7"/>
        <v>0</v>
      </c>
      <c r="L73" s="168">
        <f t="shared" si="8"/>
        <v>0</v>
      </c>
      <c r="M73" s="67"/>
      <c r="N73" s="68"/>
      <c r="O73" s="68"/>
      <c r="P73" s="68"/>
      <c r="Q73" s="69"/>
      <c r="R73" s="69"/>
      <c r="S73" s="69"/>
      <c r="T73" s="109"/>
      <c r="U73" s="110"/>
      <c r="V73" s="110"/>
      <c r="W73" s="110"/>
      <c r="X73" s="111"/>
      <c r="Y73" s="111"/>
      <c r="Z73" s="112"/>
      <c r="AA73" s="70"/>
      <c r="AB73" s="68"/>
      <c r="AC73" s="68"/>
      <c r="AD73" s="68"/>
      <c r="AE73" s="69">
        <v>120</v>
      </c>
      <c r="AF73" s="69"/>
      <c r="AG73" s="69">
        <v>4</v>
      </c>
      <c r="AH73" s="109"/>
      <c r="AI73" s="110"/>
      <c r="AJ73" s="110"/>
      <c r="AK73" s="110"/>
      <c r="AL73" s="111"/>
      <c r="AM73" s="111"/>
      <c r="AN73" s="112"/>
      <c r="AO73" s="67"/>
      <c r="AP73" s="68"/>
      <c r="AQ73" s="68"/>
      <c r="AR73" s="68"/>
      <c r="AS73" s="69"/>
      <c r="AT73" s="69"/>
      <c r="AU73" s="69"/>
      <c r="AV73" s="113"/>
      <c r="AW73" s="114"/>
      <c r="AX73" s="114"/>
      <c r="AY73" s="114"/>
      <c r="AZ73" s="115"/>
      <c r="BA73" s="115"/>
      <c r="BB73" s="116"/>
    </row>
    <row r="74" spans="2:56" ht="30" customHeight="1" x14ac:dyDescent="0.25">
      <c r="B74" s="46" t="s">
        <v>126</v>
      </c>
      <c r="C74" s="14" t="s">
        <v>134</v>
      </c>
      <c r="D74" s="46" t="s">
        <v>39</v>
      </c>
      <c r="E74" s="131">
        <f t="shared" ref="E74:E80" si="13">SUM(S74,Z74,AG74,AN74,AU74,BB74)</f>
        <v>2</v>
      </c>
      <c r="F74" s="37">
        <f t="shared" ref="F74:F80" si="14">SUM(M74,T74,AA74,AH74,AO74,AV74)</f>
        <v>0</v>
      </c>
      <c r="G74" s="38">
        <f t="shared" ref="G74:G80" si="15">SUM(N74,U74,AB74,AI74,AP74,AW74)</f>
        <v>0</v>
      </c>
      <c r="H74" s="38">
        <f t="shared" ref="H74:H80" si="16">SUM(O74,V74,AC74,AJ74,AQ74,AX74)</f>
        <v>0</v>
      </c>
      <c r="I74" s="38">
        <f t="shared" ref="I74:I80" si="17">SUM(P74,W74,AD74,AK74,AR74,AY74)</f>
        <v>0</v>
      </c>
      <c r="J74" s="38">
        <f t="shared" ref="J74:J80" si="18">SUM(Q74,X74,AE74,AL74,AS74,AZ74)</f>
        <v>60</v>
      </c>
      <c r="K74" s="39">
        <f t="shared" ref="K74:K80" si="19">SUM(R74,Y74,AF74,AM74,AT74,BA74)</f>
        <v>0</v>
      </c>
      <c r="L74" s="168">
        <f t="shared" ref="L74:L80" si="20">SUM(F74:I74)</f>
        <v>0</v>
      </c>
      <c r="M74" s="67"/>
      <c r="N74" s="68"/>
      <c r="O74" s="68"/>
      <c r="P74" s="68"/>
      <c r="Q74" s="69"/>
      <c r="R74" s="69"/>
      <c r="S74" s="69"/>
      <c r="T74" s="109"/>
      <c r="U74" s="110"/>
      <c r="V74" s="110"/>
      <c r="W74" s="110"/>
      <c r="X74" s="111"/>
      <c r="Y74" s="111"/>
      <c r="Z74" s="112"/>
      <c r="AA74" s="70"/>
      <c r="AB74" s="68"/>
      <c r="AC74" s="68"/>
      <c r="AD74" s="68"/>
      <c r="AE74" s="69"/>
      <c r="AF74" s="69"/>
      <c r="AG74" s="69"/>
      <c r="AH74" s="109"/>
      <c r="AI74" s="110"/>
      <c r="AJ74" s="110"/>
      <c r="AK74" s="110"/>
      <c r="AL74" s="111">
        <v>60</v>
      </c>
      <c r="AM74" s="111"/>
      <c r="AN74" s="112">
        <v>2</v>
      </c>
      <c r="AO74" s="67"/>
      <c r="AP74" s="68"/>
      <c r="AQ74" s="68"/>
      <c r="AR74" s="68"/>
      <c r="AS74" s="69"/>
      <c r="AT74" s="69"/>
      <c r="AU74" s="69"/>
      <c r="AV74" s="113"/>
      <c r="AW74" s="114"/>
      <c r="AX74" s="114"/>
      <c r="AY74" s="114"/>
      <c r="AZ74" s="115"/>
      <c r="BA74" s="115"/>
      <c r="BB74" s="116"/>
    </row>
    <row r="75" spans="2:56" ht="21.95" customHeight="1" x14ac:dyDescent="0.25">
      <c r="B75" s="46" t="s">
        <v>127</v>
      </c>
      <c r="C75" s="14" t="s">
        <v>135</v>
      </c>
      <c r="D75" s="46" t="s">
        <v>39</v>
      </c>
      <c r="E75" s="131">
        <f t="shared" si="13"/>
        <v>4</v>
      </c>
      <c r="F75" s="37">
        <f t="shared" si="14"/>
        <v>0</v>
      </c>
      <c r="G75" s="38">
        <f t="shared" si="15"/>
        <v>0</v>
      </c>
      <c r="H75" s="38">
        <f t="shared" si="16"/>
        <v>0</v>
      </c>
      <c r="I75" s="38">
        <f t="shared" si="17"/>
        <v>0</v>
      </c>
      <c r="J75" s="38">
        <f t="shared" si="18"/>
        <v>120</v>
      </c>
      <c r="K75" s="39">
        <f t="shared" si="19"/>
        <v>0</v>
      </c>
      <c r="L75" s="168">
        <f t="shared" si="20"/>
        <v>0</v>
      </c>
      <c r="M75" s="67"/>
      <c r="N75" s="68"/>
      <c r="O75" s="68"/>
      <c r="P75" s="68"/>
      <c r="Q75" s="69"/>
      <c r="R75" s="69"/>
      <c r="S75" s="69"/>
      <c r="T75" s="109"/>
      <c r="U75" s="110"/>
      <c r="V75" s="110"/>
      <c r="W75" s="110"/>
      <c r="X75" s="111"/>
      <c r="Y75" s="111"/>
      <c r="Z75" s="112"/>
      <c r="AA75" s="70"/>
      <c r="AB75" s="68"/>
      <c r="AC75" s="68"/>
      <c r="AD75" s="68"/>
      <c r="AE75" s="69"/>
      <c r="AF75" s="69"/>
      <c r="AG75" s="69"/>
      <c r="AH75" s="109"/>
      <c r="AI75" s="110"/>
      <c r="AJ75" s="110"/>
      <c r="AK75" s="110"/>
      <c r="AL75" s="111">
        <v>120</v>
      </c>
      <c r="AM75" s="111"/>
      <c r="AN75" s="112">
        <v>4</v>
      </c>
      <c r="AO75" s="67"/>
      <c r="AP75" s="68"/>
      <c r="AQ75" s="68"/>
      <c r="AR75" s="68"/>
      <c r="AS75" s="69"/>
      <c r="AT75" s="69"/>
      <c r="AU75" s="69"/>
      <c r="AV75" s="113"/>
      <c r="AW75" s="114"/>
      <c r="AX75" s="114"/>
      <c r="AY75" s="114"/>
      <c r="AZ75" s="115"/>
      <c r="BA75" s="115"/>
      <c r="BB75" s="116"/>
    </row>
    <row r="76" spans="2:56" ht="21.95" customHeight="1" x14ac:dyDescent="0.25">
      <c r="B76" s="46" t="s">
        <v>128</v>
      </c>
      <c r="C76" s="14" t="s">
        <v>136</v>
      </c>
      <c r="D76" s="46" t="s">
        <v>39</v>
      </c>
      <c r="E76" s="131">
        <f t="shared" si="13"/>
        <v>3</v>
      </c>
      <c r="F76" s="37">
        <f t="shared" si="14"/>
        <v>0</v>
      </c>
      <c r="G76" s="38">
        <f t="shared" si="15"/>
        <v>0</v>
      </c>
      <c r="H76" s="38">
        <f t="shared" si="16"/>
        <v>0</v>
      </c>
      <c r="I76" s="38">
        <f t="shared" si="17"/>
        <v>0</v>
      </c>
      <c r="J76" s="38">
        <f t="shared" si="18"/>
        <v>90</v>
      </c>
      <c r="K76" s="39">
        <f t="shared" si="19"/>
        <v>0</v>
      </c>
      <c r="L76" s="168">
        <f t="shared" si="20"/>
        <v>0</v>
      </c>
      <c r="M76" s="67"/>
      <c r="N76" s="68"/>
      <c r="O76" s="68"/>
      <c r="P76" s="68"/>
      <c r="Q76" s="69"/>
      <c r="R76" s="69"/>
      <c r="S76" s="69"/>
      <c r="T76" s="109"/>
      <c r="U76" s="110"/>
      <c r="V76" s="110"/>
      <c r="W76" s="110"/>
      <c r="X76" s="111"/>
      <c r="Y76" s="111"/>
      <c r="Z76" s="112"/>
      <c r="AA76" s="70"/>
      <c r="AB76" s="68"/>
      <c r="AC76" s="68"/>
      <c r="AD76" s="68"/>
      <c r="AE76" s="69"/>
      <c r="AF76" s="69"/>
      <c r="AG76" s="69"/>
      <c r="AH76" s="109"/>
      <c r="AI76" s="110"/>
      <c r="AJ76" s="110"/>
      <c r="AK76" s="110"/>
      <c r="AL76" s="111">
        <v>90</v>
      </c>
      <c r="AM76" s="111"/>
      <c r="AN76" s="112">
        <v>3</v>
      </c>
      <c r="AO76" s="67"/>
      <c r="AP76" s="68"/>
      <c r="AQ76" s="68"/>
      <c r="AR76" s="68"/>
      <c r="AS76" s="69"/>
      <c r="AT76" s="69"/>
      <c r="AU76" s="69"/>
      <c r="AV76" s="113"/>
      <c r="AW76" s="114"/>
      <c r="AX76" s="114"/>
      <c r="AY76" s="114"/>
      <c r="AZ76" s="115"/>
      <c r="BA76" s="115"/>
      <c r="BB76" s="116"/>
    </row>
    <row r="77" spans="2:56" ht="21.95" customHeight="1" x14ac:dyDescent="0.25">
      <c r="B77" s="46" t="s">
        <v>129</v>
      </c>
      <c r="C77" s="14" t="s">
        <v>137</v>
      </c>
      <c r="D77" s="46" t="s">
        <v>39</v>
      </c>
      <c r="E77" s="131">
        <f t="shared" si="13"/>
        <v>2</v>
      </c>
      <c r="F77" s="37">
        <f t="shared" si="14"/>
        <v>0</v>
      </c>
      <c r="G77" s="38">
        <f t="shared" si="15"/>
        <v>0</v>
      </c>
      <c r="H77" s="38">
        <f t="shared" si="16"/>
        <v>0</v>
      </c>
      <c r="I77" s="38">
        <f t="shared" si="17"/>
        <v>0</v>
      </c>
      <c r="J77" s="38">
        <f t="shared" si="18"/>
        <v>60</v>
      </c>
      <c r="K77" s="39">
        <f t="shared" si="19"/>
        <v>0</v>
      </c>
      <c r="L77" s="168">
        <f t="shared" si="20"/>
        <v>0</v>
      </c>
      <c r="M77" s="67"/>
      <c r="N77" s="68"/>
      <c r="O77" s="68"/>
      <c r="P77" s="68"/>
      <c r="Q77" s="69"/>
      <c r="R77" s="69"/>
      <c r="S77" s="69"/>
      <c r="T77" s="109"/>
      <c r="U77" s="110"/>
      <c r="V77" s="110"/>
      <c r="W77" s="110"/>
      <c r="X77" s="111"/>
      <c r="Y77" s="111"/>
      <c r="Z77" s="112"/>
      <c r="AA77" s="70"/>
      <c r="AB77" s="68"/>
      <c r="AC77" s="68"/>
      <c r="AD77" s="68"/>
      <c r="AE77" s="69"/>
      <c r="AF77" s="69"/>
      <c r="AG77" s="69"/>
      <c r="AH77" s="109"/>
      <c r="AI77" s="110"/>
      <c r="AJ77" s="110"/>
      <c r="AK77" s="110"/>
      <c r="AL77" s="111"/>
      <c r="AM77" s="111"/>
      <c r="AN77" s="112"/>
      <c r="AO77" s="67"/>
      <c r="AP77" s="68"/>
      <c r="AQ77" s="68"/>
      <c r="AR77" s="68"/>
      <c r="AS77" s="69">
        <v>60</v>
      </c>
      <c r="AT77" s="69"/>
      <c r="AU77" s="69">
        <v>2</v>
      </c>
      <c r="AV77" s="113"/>
      <c r="AW77" s="114"/>
      <c r="AX77" s="114"/>
      <c r="AY77" s="114"/>
      <c r="AZ77" s="115"/>
      <c r="BA77" s="115"/>
      <c r="BB77" s="116"/>
      <c r="BD77" s="25"/>
    </row>
    <row r="78" spans="2:56" ht="30" customHeight="1" x14ac:dyDescent="0.25">
      <c r="B78" s="46" t="s">
        <v>130</v>
      </c>
      <c r="C78" s="14" t="s">
        <v>138</v>
      </c>
      <c r="D78" s="46" t="s">
        <v>39</v>
      </c>
      <c r="E78" s="131">
        <f t="shared" si="13"/>
        <v>3</v>
      </c>
      <c r="F78" s="37">
        <f t="shared" si="14"/>
        <v>0</v>
      </c>
      <c r="G78" s="38">
        <f t="shared" si="15"/>
        <v>0</v>
      </c>
      <c r="H78" s="38">
        <f t="shared" si="16"/>
        <v>0</v>
      </c>
      <c r="I78" s="38">
        <f t="shared" si="17"/>
        <v>0</v>
      </c>
      <c r="J78" s="38">
        <f t="shared" si="18"/>
        <v>90</v>
      </c>
      <c r="K78" s="39">
        <f t="shared" si="19"/>
        <v>0</v>
      </c>
      <c r="L78" s="168">
        <f t="shared" si="20"/>
        <v>0</v>
      </c>
      <c r="M78" s="67"/>
      <c r="N78" s="68"/>
      <c r="O78" s="68"/>
      <c r="P78" s="68"/>
      <c r="Q78" s="69"/>
      <c r="R78" s="69"/>
      <c r="S78" s="69"/>
      <c r="T78" s="109"/>
      <c r="U78" s="110"/>
      <c r="V78" s="110"/>
      <c r="W78" s="110"/>
      <c r="X78" s="111"/>
      <c r="Y78" s="111"/>
      <c r="Z78" s="112"/>
      <c r="AA78" s="70"/>
      <c r="AB78" s="68"/>
      <c r="AC78" s="68"/>
      <c r="AD78" s="68"/>
      <c r="AE78" s="69"/>
      <c r="AF78" s="69"/>
      <c r="AG78" s="69"/>
      <c r="AH78" s="109"/>
      <c r="AI78" s="110"/>
      <c r="AJ78" s="110"/>
      <c r="AK78" s="110"/>
      <c r="AL78" s="111"/>
      <c r="AM78" s="111"/>
      <c r="AN78" s="112"/>
      <c r="AO78" s="67"/>
      <c r="AP78" s="68"/>
      <c r="AQ78" s="68"/>
      <c r="AR78" s="68"/>
      <c r="AS78" s="69">
        <v>90</v>
      </c>
      <c r="AT78" s="69"/>
      <c r="AU78" s="69">
        <v>3</v>
      </c>
      <c r="AV78" s="113"/>
      <c r="AW78" s="114"/>
      <c r="AX78" s="114"/>
      <c r="AY78" s="114"/>
      <c r="AZ78" s="115"/>
      <c r="BA78" s="115"/>
      <c r="BB78" s="116"/>
    </row>
    <row r="79" spans="2:56" ht="21.95" customHeight="1" x14ac:dyDescent="0.25">
      <c r="B79" s="46" t="s">
        <v>25</v>
      </c>
      <c r="C79" s="50" t="s">
        <v>139</v>
      </c>
      <c r="D79" s="46" t="s">
        <v>39</v>
      </c>
      <c r="E79" s="131">
        <f t="shared" si="13"/>
        <v>6</v>
      </c>
      <c r="F79" s="37">
        <f t="shared" si="14"/>
        <v>0</v>
      </c>
      <c r="G79" s="38">
        <f t="shared" si="15"/>
        <v>0</v>
      </c>
      <c r="H79" s="38">
        <f t="shared" si="16"/>
        <v>0</v>
      </c>
      <c r="I79" s="38">
        <f t="shared" si="17"/>
        <v>0</v>
      </c>
      <c r="J79" s="38">
        <f t="shared" si="18"/>
        <v>180</v>
      </c>
      <c r="K79" s="39">
        <f t="shared" si="19"/>
        <v>0</v>
      </c>
      <c r="L79" s="168">
        <f t="shared" si="20"/>
        <v>0</v>
      </c>
      <c r="M79" s="67"/>
      <c r="N79" s="68"/>
      <c r="O79" s="68"/>
      <c r="P79" s="68"/>
      <c r="Q79" s="69"/>
      <c r="R79" s="69"/>
      <c r="S79" s="69"/>
      <c r="T79" s="109"/>
      <c r="U79" s="110"/>
      <c r="V79" s="110"/>
      <c r="W79" s="110"/>
      <c r="X79" s="111"/>
      <c r="Y79" s="111"/>
      <c r="Z79" s="112"/>
      <c r="AA79" s="70"/>
      <c r="AB79" s="68"/>
      <c r="AC79" s="68"/>
      <c r="AD79" s="68"/>
      <c r="AE79" s="69"/>
      <c r="AF79" s="69"/>
      <c r="AG79" s="69"/>
      <c r="AH79" s="109"/>
      <c r="AI79" s="110"/>
      <c r="AJ79" s="110"/>
      <c r="AK79" s="110"/>
      <c r="AL79" s="111"/>
      <c r="AM79" s="111"/>
      <c r="AN79" s="112"/>
      <c r="AO79" s="67"/>
      <c r="AP79" s="68"/>
      <c r="AQ79" s="68"/>
      <c r="AR79" s="68"/>
      <c r="AS79" s="69"/>
      <c r="AT79" s="69"/>
      <c r="AU79" s="69"/>
      <c r="AV79" s="113"/>
      <c r="AW79" s="114"/>
      <c r="AX79" s="114"/>
      <c r="AY79" s="114"/>
      <c r="AZ79" s="115">
        <v>180</v>
      </c>
      <c r="BA79" s="115"/>
      <c r="BB79" s="116">
        <v>6</v>
      </c>
    </row>
    <row r="80" spans="2:56" ht="21.95" customHeight="1" thickBot="1" x14ac:dyDescent="0.3">
      <c r="B80" s="58" t="s">
        <v>26</v>
      </c>
      <c r="C80" s="57" t="s">
        <v>186</v>
      </c>
      <c r="D80" s="58" t="s">
        <v>39</v>
      </c>
      <c r="E80" s="132">
        <f t="shared" si="13"/>
        <v>4</v>
      </c>
      <c r="F80" s="41">
        <f t="shared" si="14"/>
        <v>0</v>
      </c>
      <c r="G80" s="42">
        <f t="shared" si="15"/>
        <v>0</v>
      </c>
      <c r="H80" s="42">
        <f t="shared" si="16"/>
        <v>0</v>
      </c>
      <c r="I80" s="42">
        <f t="shared" si="17"/>
        <v>0</v>
      </c>
      <c r="J80" s="42">
        <f t="shared" si="18"/>
        <v>120</v>
      </c>
      <c r="K80" s="43">
        <f t="shared" si="19"/>
        <v>0</v>
      </c>
      <c r="L80" s="169">
        <f t="shared" si="20"/>
        <v>0</v>
      </c>
      <c r="M80" s="146"/>
      <c r="N80" s="147"/>
      <c r="O80" s="147"/>
      <c r="P80" s="147"/>
      <c r="Q80" s="148"/>
      <c r="R80" s="148"/>
      <c r="S80" s="148"/>
      <c r="T80" s="149"/>
      <c r="U80" s="150"/>
      <c r="V80" s="150"/>
      <c r="W80" s="150"/>
      <c r="X80" s="151"/>
      <c r="Y80" s="151"/>
      <c r="Z80" s="152"/>
      <c r="AA80" s="153"/>
      <c r="AB80" s="147"/>
      <c r="AC80" s="147"/>
      <c r="AD80" s="147"/>
      <c r="AE80" s="148"/>
      <c r="AF80" s="148"/>
      <c r="AG80" s="148"/>
      <c r="AH80" s="149"/>
      <c r="AI80" s="150"/>
      <c r="AJ80" s="150"/>
      <c r="AK80" s="150"/>
      <c r="AL80" s="151"/>
      <c r="AM80" s="151"/>
      <c r="AN80" s="152"/>
      <c r="AO80" s="146"/>
      <c r="AP80" s="147"/>
      <c r="AQ80" s="147"/>
      <c r="AR80" s="147"/>
      <c r="AS80" s="148"/>
      <c r="AT80" s="148"/>
      <c r="AU80" s="148"/>
      <c r="AV80" s="154"/>
      <c r="AW80" s="155"/>
      <c r="AX80" s="155"/>
      <c r="AY80" s="155"/>
      <c r="AZ80" s="156">
        <v>120</v>
      </c>
      <c r="BA80" s="156"/>
      <c r="BB80" s="157">
        <v>4</v>
      </c>
    </row>
    <row r="81" spans="2:54" ht="21.95" customHeight="1" thickBot="1" x14ac:dyDescent="0.3">
      <c r="B81" s="215" t="s">
        <v>42</v>
      </c>
      <c r="C81" s="216"/>
      <c r="D81" s="217"/>
      <c r="E81" s="182">
        <f>SUM(E72:E80)</f>
        <v>32</v>
      </c>
      <c r="F81" s="180">
        <f>SUM(F72:F80)</f>
        <v>0</v>
      </c>
      <c r="G81" s="181">
        <f>SUM(G72:G80)</f>
        <v>0</v>
      </c>
      <c r="H81" s="181">
        <f t="shared" ref="H81:I81" si="21">SUM(H72:H80)</f>
        <v>0</v>
      </c>
      <c r="I81" s="181">
        <f t="shared" si="21"/>
        <v>0</v>
      </c>
      <c r="J81" s="183">
        <f>SUM(J72:J80)</f>
        <v>960</v>
      </c>
      <c r="K81" s="183">
        <f>SUM(K72:K80)</f>
        <v>0</v>
      </c>
      <c r="L81" s="174">
        <f>SUM(L72:L80)</f>
        <v>0</v>
      </c>
      <c r="M81" s="246"/>
      <c r="N81" s="247"/>
      <c r="O81" s="247"/>
      <c r="P81" s="247"/>
      <c r="Q81" s="247"/>
      <c r="R81" s="247"/>
      <c r="S81" s="247"/>
      <c r="T81" s="247"/>
      <c r="U81" s="247"/>
      <c r="V81" s="247"/>
      <c r="W81" s="247"/>
      <c r="X81" s="247"/>
      <c r="Y81" s="247"/>
      <c r="Z81" s="247"/>
      <c r="AA81" s="247"/>
      <c r="AB81" s="247"/>
      <c r="AC81" s="247"/>
      <c r="AD81" s="247"/>
      <c r="AE81" s="247"/>
      <c r="AF81" s="247"/>
      <c r="AG81" s="247"/>
      <c r="AH81" s="247"/>
      <c r="AI81" s="247"/>
      <c r="AJ81" s="247"/>
      <c r="AK81" s="247"/>
      <c r="AL81" s="247"/>
      <c r="AM81" s="247"/>
      <c r="AN81" s="247"/>
      <c r="AO81" s="247"/>
      <c r="AP81" s="247"/>
      <c r="AQ81" s="247"/>
      <c r="AR81" s="247"/>
      <c r="AS81" s="247"/>
      <c r="AT81" s="247"/>
      <c r="AU81" s="247"/>
      <c r="AV81" s="247"/>
      <c r="AW81" s="247"/>
      <c r="AX81" s="247"/>
      <c r="AY81" s="247"/>
      <c r="AZ81" s="247"/>
      <c r="BA81" s="247"/>
      <c r="BB81" s="248"/>
    </row>
    <row r="82" spans="2:54" ht="21.95" customHeight="1" x14ac:dyDescent="0.25">
      <c r="B82" s="296" t="s">
        <v>155</v>
      </c>
      <c r="C82" s="297"/>
      <c r="D82" s="297"/>
      <c r="E82" s="298"/>
      <c r="F82" s="189">
        <f>SUM(F17,F31,F51,F70)</f>
        <v>650</v>
      </c>
      <c r="G82" s="190">
        <f>SUM(G17,G31,G51,G70)</f>
        <v>675</v>
      </c>
      <c r="H82" s="190">
        <f t="shared" ref="H82:I82" si="22">SUM(H17,H31,H51,H70)</f>
        <v>725</v>
      </c>
      <c r="I82" s="190">
        <f t="shared" si="22"/>
        <v>50</v>
      </c>
      <c r="J82" s="190">
        <f>SUM(J17,J31,J51,J70,J81)</f>
        <v>960</v>
      </c>
      <c r="K82" s="310">
        <f>SUM(F82:J82)</f>
        <v>3060</v>
      </c>
      <c r="L82" s="311"/>
      <c r="M82" s="281"/>
      <c r="N82" s="282"/>
      <c r="O82" s="282"/>
      <c r="P82" s="282"/>
      <c r="Q82" s="282"/>
      <c r="R82" s="282"/>
      <c r="S82" s="282"/>
      <c r="T82" s="282"/>
      <c r="U82" s="282"/>
      <c r="V82" s="282"/>
      <c r="W82" s="282"/>
      <c r="X82" s="282"/>
      <c r="Y82" s="282"/>
      <c r="Z82" s="282"/>
      <c r="AA82" s="282"/>
      <c r="AB82" s="282"/>
      <c r="AC82" s="282"/>
      <c r="AD82" s="282"/>
      <c r="AE82" s="282"/>
      <c r="AF82" s="282"/>
      <c r="AG82" s="282"/>
      <c r="AH82" s="282"/>
      <c r="AI82" s="282"/>
      <c r="AJ82" s="282"/>
      <c r="AK82" s="282"/>
      <c r="AL82" s="282"/>
      <c r="AM82" s="282"/>
      <c r="AN82" s="282"/>
      <c r="AO82" s="282"/>
      <c r="AP82" s="282"/>
      <c r="AQ82" s="282"/>
      <c r="AR82" s="282"/>
      <c r="AS82" s="282"/>
      <c r="AT82" s="282"/>
      <c r="AU82" s="282"/>
      <c r="AV82" s="282"/>
      <c r="AW82" s="282"/>
      <c r="AX82" s="282"/>
      <c r="AY82" s="282"/>
      <c r="AZ82" s="282"/>
      <c r="BA82" s="282"/>
      <c r="BB82" s="283"/>
    </row>
    <row r="83" spans="2:54" ht="21.95" customHeight="1" thickBot="1" x14ac:dyDescent="0.3">
      <c r="B83" s="299" t="s">
        <v>29</v>
      </c>
      <c r="C83" s="300"/>
      <c r="D83" s="301"/>
      <c r="E83" s="191">
        <f>SUM(E17,E31,E51,E70,E81)</f>
        <v>180</v>
      </c>
      <c r="F83" s="305"/>
      <c r="G83" s="306"/>
      <c r="H83" s="306"/>
      <c r="I83" s="306"/>
      <c r="J83" s="306"/>
      <c r="K83" s="306"/>
      <c r="L83" s="307"/>
      <c r="M83" s="284"/>
      <c r="N83" s="285"/>
      <c r="O83" s="285"/>
      <c r="P83" s="285"/>
      <c r="Q83" s="285"/>
      <c r="R83" s="285"/>
      <c r="S83" s="285"/>
      <c r="T83" s="285"/>
      <c r="U83" s="285"/>
      <c r="V83" s="285"/>
      <c r="W83" s="285"/>
      <c r="X83" s="285"/>
      <c r="Y83" s="285"/>
      <c r="Z83" s="285"/>
      <c r="AA83" s="285"/>
      <c r="AB83" s="285"/>
      <c r="AC83" s="285"/>
      <c r="AD83" s="285"/>
      <c r="AE83" s="285"/>
      <c r="AF83" s="285"/>
      <c r="AG83" s="285"/>
      <c r="AH83" s="285"/>
      <c r="AI83" s="285"/>
      <c r="AJ83" s="285"/>
      <c r="AK83" s="285"/>
      <c r="AL83" s="285"/>
      <c r="AM83" s="285"/>
      <c r="AN83" s="285"/>
      <c r="AO83" s="285"/>
      <c r="AP83" s="285"/>
      <c r="AQ83" s="285"/>
      <c r="AR83" s="285"/>
      <c r="AS83" s="285"/>
      <c r="AT83" s="285"/>
      <c r="AU83" s="285"/>
      <c r="AV83" s="285"/>
      <c r="AW83" s="285"/>
      <c r="AX83" s="285"/>
      <c r="AY83" s="285"/>
      <c r="AZ83" s="285"/>
      <c r="BA83" s="285"/>
      <c r="BB83" s="286"/>
    </row>
    <row r="84" spans="2:54" ht="21.95" customHeight="1" thickBot="1" x14ac:dyDescent="0.3">
      <c r="B84" s="302"/>
      <c r="C84" s="303"/>
      <c r="D84" s="303"/>
      <c r="E84" s="304"/>
      <c r="F84" s="59">
        <f>F82/K82</f>
        <v>0.21241830065359477</v>
      </c>
      <c r="G84" s="60">
        <f>G82/K82</f>
        <v>0.22058823529411764</v>
      </c>
      <c r="H84" s="59">
        <f>H82/K82</f>
        <v>0.23692810457516339</v>
      </c>
      <c r="I84" s="59">
        <f>I82/K82</f>
        <v>1.6339869281045753E-2</v>
      </c>
      <c r="J84" s="59">
        <f>J82/K82</f>
        <v>0.31372549019607843</v>
      </c>
      <c r="K84" s="308"/>
      <c r="L84" s="309"/>
      <c r="M84" s="158">
        <f>SUM(M9:M16,M19:M30,M33:M50,M53:M69,M72:M80)</f>
        <v>180</v>
      </c>
      <c r="N84" s="65">
        <f t="shared" ref="N84:AZ84" si="23">SUM(N9:N16,N19:N30,N33:N50,N53:N69,N72:N80)</f>
        <v>120</v>
      </c>
      <c r="O84" s="65">
        <f t="shared" si="23"/>
        <v>135</v>
      </c>
      <c r="P84" s="65">
        <f t="shared" si="23"/>
        <v>0</v>
      </c>
      <c r="Q84" s="65">
        <f t="shared" si="23"/>
        <v>0</v>
      </c>
      <c r="R84" s="65">
        <f t="shared" si="23"/>
        <v>295</v>
      </c>
      <c r="S84" s="159">
        <f t="shared" si="23"/>
        <v>28</v>
      </c>
      <c r="T84" s="126">
        <f t="shared" si="23"/>
        <v>125</v>
      </c>
      <c r="U84" s="127">
        <f t="shared" si="23"/>
        <v>195</v>
      </c>
      <c r="V84" s="127">
        <f t="shared" si="23"/>
        <v>135</v>
      </c>
      <c r="W84" s="127">
        <f t="shared" si="23"/>
        <v>0</v>
      </c>
      <c r="X84" s="127">
        <f t="shared" si="23"/>
        <v>120</v>
      </c>
      <c r="Y84" s="127">
        <f t="shared" si="23"/>
        <v>275</v>
      </c>
      <c r="Z84" s="128">
        <f t="shared" si="23"/>
        <v>32</v>
      </c>
      <c r="AA84" s="158">
        <f t="shared" si="23"/>
        <v>115</v>
      </c>
      <c r="AB84" s="65">
        <f t="shared" si="23"/>
        <v>150</v>
      </c>
      <c r="AC84" s="65">
        <f t="shared" si="23"/>
        <v>120</v>
      </c>
      <c r="AD84" s="65">
        <f t="shared" si="23"/>
        <v>0</v>
      </c>
      <c r="AE84" s="65">
        <f t="shared" si="23"/>
        <v>120</v>
      </c>
      <c r="AF84" s="65">
        <f t="shared" si="23"/>
        <v>240</v>
      </c>
      <c r="AG84" s="159">
        <f t="shared" si="23"/>
        <v>29</v>
      </c>
      <c r="AH84" s="126">
        <f t="shared" si="23"/>
        <v>60</v>
      </c>
      <c r="AI84" s="127">
        <f t="shared" si="23"/>
        <v>105</v>
      </c>
      <c r="AJ84" s="127">
        <f t="shared" si="23"/>
        <v>165</v>
      </c>
      <c r="AK84" s="127">
        <f t="shared" si="23"/>
        <v>0</v>
      </c>
      <c r="AL84" s="127">
        <f t="shared" si="23"/>
        <v>270</v>
      </c>
      <c r="AM84" s="127">
        <f t="shared" si="23"/>
        <v>220</v>
      </c>
      <c r="AN84" s="128">
        <f t="shared" si="23"/>
        <v>31</v>
      </c>
      <c r="AO84" s="158">
        <f t="shared" si="23"/>
        <v>125</v>
      </c>
      <c r="AP84" s="65">
        <f t="shared" si="23"/>
        <v>90</v>
      </c>
      <c r="AQ84" s="65">
        <f t="shared" si="23"/>
        <v>125</v>
      </c>
      <c r="AR84" s="65">
        <f t="shared" si="23"/>
        <v>20</v>
      </c>
      <c r="AS84" s="65">
        <f t="shared" si="23"/>
        <v>150</v>
      </c>
      <c r="AT84" s="65">
        <f t="shared" si="23"/>
        <v>265</v>
      </c>
      <c r="AU84" s="159">
        <f t="shared" si="23"/>
        <v>30</v>
      </c>
      <c r="AV84" s="126">
        <f t="shared" si="23"/>
        <v>45</v>
      </c>
      <c r="AW84" s="127">
        <f t="shared" si="23"/>
        <v>15</v>
      </c>
      <c r="AX84" s="127">
        <f t="shared" si="23"/>
        <v>45</v>
      </c>
      <c r="AY84" s="127">
        <f t="shared" si="23"/>
        <v>30</v>
      </c>
      <c r="AZ84" s="127">
        <f t="shared" si="23"/>
        <v>300</v>
      </c>
      <c r="BA84" s="127">
        <f>SUM(BA9:BA16,BA19:BA30,BA33:BA50,BA53:BA69,BA72:BA80)</f>
        <v>365</v>
      </c>
      <c r="BB84" s="128">
        <f>SUM(BB9:BB16,BB19:BB30,BB33:BB50,BB53:BB69,BB72:BB80)</f>
        <v>30</v>
      </c>
    </row>
    <row r="85" spans="2:54" ht="21.95" customHeight="1" x14ac:dyDescent="0.25">
      <c r="B85" s="255" t="s">
        <v>157</v>
      </c>
      <c r="C85" s="256"/>
      <c r="D85" s="256"/>
      <c r="E85" s="256"/>
      <c r="F85" s="256"/>
      <c r="G85" s="256"/>
      <c r="H85" s="256"/>
      <c r="I85" s="256"/>
      <c r="J85" s="256"/>
      <c r="K85" s="256"/>
      <c r="L85" s="256"/>
      <c r="M85" s="287">
        <f>SUM(M84:P84)</f>
        <v>435</v>
      </c>
      <c r="N85" s="288"/>
      <c r="O85" s="288"/>
      <c r="P85" s="288"/>
      <c r="Q85" s="288"/>
      <c r="R85" s="288"/>
      <c r="S85" s="288"/>
      <c r="T85" s="289">
        <f>SUM(T84:W84)</f>
        <v>455</v>
      </c>
      <c r="U85" s="290"/>
      <c r="V85" s="290"/>
      <c r="W85" s="290"/>
      <c r="X85" s="290"/>
      <c r="Y85" s="290"/>
      <c r="Z85" s="291"/>
      <c r="AA85" s="288">
        <f>SUM(AA84:AD84)</f>
        <v>385</v>
      </c>
      <c r="AB85" s="288"/>
      <c r="AC85" s="288"/>
      <c r="AD85" s="288"/>
      <c r="AE85" s="288"/>
      <c r="AF85" s="288"/>
      <c r="AG85" s="288"/>
      <c r="AH85" s="289">
        <f t="shared" ref="AH85" si="24">SUM(AH84:AK84)</f>
        <v>330</v>
      </c>
      <c r="AI85" s="290"/>
      <c r="AJ85" s="290"/>
      <c r="AK85" s="290"/>
      <c r="AL85" s="290"/>
      <c r="AM85" s="290"/>
      <c r="AN85" s="291"/>
      <c r="AO85" s="288">
        <f t="shared" ref="AO85" si="25">SUM(AO84:AR84)</f>
        <v>360</v>
      </c>
      <c r="AP85" s="288"/>
      <c r="AQ85" s="288"/>
      <c r="AR85" s="288"/>
      <c r="AS85" s="288"/>
      <c r="AT85" s="288"/>
      <c r="AU85" s="288"/>
      <c r="AV85" s="289">
        <f t="shared" ref="AV85" si="26">SUM(AV84:AY84)</f>
        <v>135</v>
      </c>
      <c r="AW85" s="290"/>
      <c r="AX85" s="290"/>
      <c r="AY85" s="290"/>
      <c r="AZ85" s="290"/>
      <c r="BA85" s="290"/>
      <c r="BB85" s="291"/>
    </row>
    <row r="86" spans="2:54" ht="21.95" customHeight="1" x14ac:dyDescent="0.25">
      <c r="B86" s="229" t="s">
        <v>158</v>
      </c>
      <c r="C86" s="230"/>
      <c r="D86" s="230"/>
      <c r="E86" s="230"/>
      <c r="F86" s="230"/>
      <c r="G86" s="230"/>
      <c r="H86" s="230"/>
      <c r="I86" s="230"/>
      <c r="J86" s="230"/>
      <c r="K86" s="230"/>
      <c r="L86" s="231"/>
      <c r="M86" s="207">
        <f>SUM(M85:S85,R84)</f>
        <v>730</v>
      </c>
      <c r="N86" s="197"/>
      <c r="O86" s="197"/>
      <c r="P86" s="197"/>
      <c r="Q86" s="197"/>
      <c r="R86" s="197"/>
      <c r="S86" s="197"/>
      <c r="T86" s="198">
        <f t="shared" ref="T86" si="27">SUM(T85:Z85,Y84)</f>
        <v>730</v>
      </c>
      <c r="U86" s="199"/>
      <c r="V86" s="199"/>
      <c r="W86" s="199"/>
      <c r="X86" s="199"/>
      <c r="Y86" s="199"/>
      <c r="Z86" s="200"/>
      <c r="AA86" s="197">
        <f t="shared" ref="AA86" si="28">SUM(AA85:AG85,AF84)</f>
        <v>625</v>
      </c>
      <c r="AB86" s="197"/>
      <c r="AC86" s="197"/>
      <c r="AD86" s="197"/>
      <c r="AE86" s="197"/>
      <c r="AF86" s="197"/>
      <c r="AG86" s="197"/>
      <c r="AH86" s="198">
        <f t="shared" ref="AH86" si="29">SUM(AH85:AN85,AM84)</f>
        <v>550</v>
      </c>
      <c r="AI86" s="199"/>
      <c r="AJ86" s="199"/>
      <c r="AK86" s="199"/>
      <c r="AL86" s="199"/>
      <c r="AM86" s="199"/>
      <c r="AN86" s="200"/>
      <c r="AO86" s="197">
        <f t="shared" ref="AO86" si="30">SUM(AO85:AU85,AT84)</f>
        <v>625</v>
      </c>
      <c r="AP86" s="197"/>
      <c r="AQ86" s="197"/>
      <c r="AR86" s="197"/>
      <c r="AS86" s="197"/>
      <c r="AT86" s="197"/>
      <c r="AU86" s="197"/>
      <c r="AV86" s="198">
        <f t="shared" ref="AV86" si="31">SUM(AV85:BB85,BA84)</f>
        <v>500</v>
      </c>
      <c r="AW86" s="199"/>
      <c r="AX86" s="199"/>
      <c r="AY86" s="199"/>
      <c r="AZ86" s="199"/>
      <c r="BA86" s="199"/>
      <c r="BB86" s="200"/>
    </row>
    <row r="87" spans="2:54" ht="21.95" customHeight="1" x14ac:dyDescent="0.25">
      <c r="B87" s="232" t="s">
        <v>159</v>
      </c>
      <c r="C87" s="233"/>
      <c r="D87" s="233"/>
      <c r="E87" s="233"/>
      <c r="F87" s="233"/>
      <c r="G87" s="233"/>
      <c r="H87" s="233"/>
      <c r="I87" s="233"/>
      <c r="J87" s="233"/>
      <c r="K87" s="233"/>
      <c r="L87" s="234"/>
      <c r="M87" s="207">
        <f>SUM(M84:Q84)</f>
        <v>435</v>
      </c>
      <c r="N87" s="197"/>
      <c r="O87" s="197"/>
      <c r="P87" s="197"/>
      <c r="Q87" s="197"/>
      <c r="R87" s="197"/>
      <c r="S87" s="197"/>
      <c r="T87" s="198">
        <f t="shared" ref="T87" si="32">SUM(T84:X84)</f>
        <v>575</v>
      </c>
      <c r="U87" s="199"/>
      <c r="V87" s="199"/>
      <c r="W87" s="199"/>
      <c r="X87" s="199"/>
      <c r="Y87" s="199"/>
      <c r="Z87" s="200"/>
      <c r="AA87" s="197">
        <f t="shared" ref="AA87" si="33">SUM(AA84:AE84)</f>
        <v>505</v>
      </c>
      <c r="AB87" s="197"/>
      <c r="AC87" s="197"/>
      <c r="AD87" s="197"/>
      <c r="AE87" s="197"/>
      <c r="AF87" s="197"/>
      <c r="AG87" s="197"/>
      <c r="AH87" s="198">
        <f t="shared" ref="AH87" si="34">SUM(AH84:AL84)</f>
        <v>600</v>
      </c>
      <c r="AI87" s="199"/>
      <c r="AJ87" s="199"/>
      <c r="AK87" s="199"/>
      <c r="AL87" s="199"/>
      <c r="AM87" s="199"/>
      <c r="AN87" s="200"/>
      <c r="AO87" s="197">
        <f t="shared" ref="AO87" si="35">SUM(AO84:AS84)</f>
        <v>510</v>
      </c>
      <c r="AP87" s="197"/>
      <c r="AQ87" s="197"/>
      <c r="AR87" s="197"/>
      <c r="AS87" s="197"/>
      <c r="AT87" s="197"/>
      <c r="AU87" s="197"/>
      <c r="AV87" s="198">
        <f t="shared" ref="AV87" si="36">SUM(AV84:AZ84)</f>
        <v>435</v>
      </c>
      <c r="AW87" s="199"/>
      <c r="AX87" s="199"/>
      <c r="AY87" s="199"/>
      <c r="AZ87" s="199"/>
      <c r="BA87" s="199"/>
      <c r="BB87" s="200"/>
    </row>
    <row r="88" spans="2:54" ht="21.95" customHeight="1" x14ac:dyDescent="0.25">
      <c r="B88" s="238" t="s">
        <v>27</v>
      </c>
      <c r="C88" s="239"/>
      <c r="D88" s="239"/>
      <c r="E88" s="239"/>
      <c r="F88" s="239"/>
      <c r="G88" s="239"/>
      <c r="H88" s="239"/>
      <c r="I88" s="239"/>
      <c r="J88" s="239"/>
      <c r="K88" s="239"/>
      <c r="L88" s="239"/>
      <c r="M88" s="207">
        <v>3</v>
      </c>
      <c r="N88" s="197"/>
      <c r="O88" s="197"/>
      <c r="P88" s="197"/>
      <c r="Q88" s="197"/>
      <c r="R88" s="197"/>
      <c r="S88" s="197"/>
      <c r="T88" s="312">
        <v>4</v>
      </c>
      <c r="U88" s="313"/>
      <c r="V88" s="313"/>
      <c r="W88" s="313"/>
      <c r="X88" s="313"/>
      <c r="Y88" s="313"/>
      <c r="Z88" s="314"/>
      <c r="AA88" s="197">
        <v>3</v>
      </c>
      <c r="AB88" s="197"/>
      <c r="AC88" s="197"/>
      <c r="AD88" s="197"/>
      <c r="AE88" s="197"/>
      <c r="AF88" s="197"/>
      <c r="AG88" s="197"/>
      <c r="AH88" s="312">
        <v>3</v>
      </c>
      <c r="AI88" s="313"/>
      <c r="AJ88" s="313"/>
      <c r="AK88" s="313"/>
      <c r="AL88" s="313"/>
      <c r="AM88" s="313"/>
      <c r="AN88" s="314"/>
      <c r="AO88" s="197">
        <v>3</v>
      </c>
      <c r="AP88" s="197"/>
      <c r="AQ88" s="197"/>
      <c r="AR88" s="197"/>
      <c r="AS88" s="197"/>
      <c r="AT88" s="197"/>
      <c r="AU88" s="197"/>
      <c r="AV88" s="198">
        <v>1</v>
      </c>
      <c r="AW88" s="199"/>
      <c r="AX88" s="199"/>
      <c r="AY88" s="199"/>
      <c r="AZ88" s="199"/>
      <c r="BA88" s="199"/>
      <c r="BB88" s="200"/>
    </row>
    <row r="89" spans="2:54" ht="21.95" customHeight="1" x14ac:dyDescent="0.25">
      <c r="B89" s="238" t="s">
        <v>156</v>
      </c>
      <c r="C89" s="239"/>
      <c r="D89" s="239"/>
      <c r="E89" s="239"/>
      <c r="F89" s="239"/>
      <c r="G89" s="239"/>
      <c r="H89" s="239"/>
      <c r="I89" s="239"/>
      <c r="J89" s="239"/>
      <c r="K89" s="239"/>
      <c r="L89" s="239"/>
      <c r="M89" s="209">
        <f>SUM(S9:S16,S19:S30,S33:S50,S53:S69)</f>
        <v>28</v>
      </c>
      <c r="N89" s="210"/>
      <c r="O89" s="210"/>
      <c r="P89" s="210"/>
      <c r="Q89" s="210"/>
      <c r="R89" s="210"/>
      <c r="S89" s="210"/>
      <c r="T89" s="212">
        <f>SUM(Z53:Z69,Z33:Z50,Z19:Z30,Z10:Z16)</f>
        <v>28</v>
      </c>
      <c r="U89" s="213"/>
      <c r="V89" s="213"/>
      <c r="W89" s="213"/>
      <c r="X89" s="213"/>
      <c r="Y89" s="213"/>
      <c r="Z89" s="214"/>
      <c r="AA89" s="210">
        <f t="shared" ref="AA89" si="37">SUM(AG9:AG16,AG19:AG30,AG33:AG50,AG53:AG69)</f>
        <v>25</v>
      </c>
      <c r="AB89" s="210"/>
      <c r="AC89" s="210"/>
      <c r="AD89" s="210"/>
      <c r="AE89" s="210"/>
      <c r="AF89" s="210"/>
      <c r="AG89" s="210"/>
      <c r="AH89" s="212">
        <f t="shared" ref="AH89" si="38">SUM(AN9:AN16,AN19:AN30,AN33:AN50,AN53:AN69)</f>
        <v>22</v>
      </c>
      <c r="AI89" s="213"/>
      <c r="AJ89" s="213"/>
      <c r="AK89" s="213"/>
      <c r="AL89" s="213"/>
      <c r="AM89" s="213"/>
      <c r="AN89" s="214"/>
      <c r="AO89" s="210">
        <f t="shared" ref="AO89" si="39">SUM(AU9:AU16,AU19:AU30,AU33:AU50,AU53:AU69)</f>
        <v>25</v>
      </c>
      <c r="AP89" s="210"/>
      <c r="AQ89" s="210"/>
      <c r="AR89" s="210"/>
      <c r="AS89" s="210"/>
      <c r="AT89" s="210"/>
      <c r="AU89" s="210"/>
      <c r="AV89" s="212">
        <f t="shared" ref="AV89" si="40">SUM(BB9:BB16,BB19:BB30,BB33:BB50,BB53:BB69)</f>
        <v>20</v>
      </c>
      <c r="AW89" s="213"/>
      <c r="AX89" s="213"/>
      <c r="AY89" s="213"/>
      <c r="AZ89" s="213"/>
      <c r="BA89" s="213"/>
      <c r="BB89" s="214"/>
    </row>
    <row r="90" spans="2:54" ht="21.95" customHeight="1" x14ac:dyDescent="0.25">
      <c r="B90" s="232" t="s">
        <v>160</v>
      </c>
      <c r="C90" s="233"/>
      <c r="D90" s="233"/>
      <c r="E90" s="233"/>
      <c r="F90" s="233"/>
      <c r="G90" s="233"/>
      <c r="H90" s="233"/>
      <c r="I90" s="233"/>
      <c r="J90" s="233"/>
      <c r="K90" s="233"/>
      <c r="L90" s="234"/>
      <c r="M90" s="209">
        <f>SUM(S9:S16,S19:S30,S33:S50,S53:S69,S72:S80)</f>
        <v>28</v>
      </c>
      <c r="N90" s="210"/>
      <c r="O90" s="210"/>
      <c r="P90" s="210"/>
      <c r="Q90" s="210"/>
      <c r="R90" s="210"/>
      <c r="S90" s="210"/>
      <c r="T90" s="212">
        <f t="shared" ref="T90" si="41">SUM(Z9:Z16,Z19:Z30,Z33:Z50,Z53:Z69,Z72:Z80)</f>
        <v>32</v>
      </c>
      <c r="U90" s="213"/>
      <c r="V90" s="213"/>
      <c r="W90" s="213"/>
      <c r="X90" s="213"/>
      <c r="Y90" s="213"/>
      <c r="Z90" s="214"/>
      <c r="AA90" s="210">
        <f t="shared" ref="AA90" si="42">SUM(AG9:AG16,AG19:AG30,AG33:AG50,AG53:AG69,AG72:AG80)</f>
        <v>29</v>
      </c>
      <c r="AB90" s="210"/>
      <c r="AC90" s="210"/>
      <c r="AD90" s="210"/>
      <c r="AE90" s="210"/>
      <c r="AF90" s="210"/>
      <c r="AG90" s="210"/>
      <c r="AH90" s="212">
        <f t="shared" ref="AH90" si="43">SUM(AN9:AN16,AN19:AN30,AN33:AN50,AN53:AN69,AN72:AN80)</f>
        <v>31</v>
      </c>
      <c r="AI90" s="213"/>
      <c r="AJ90" s="213"/>
      <c r="AK90" s="213"/>
      <c r="AL90" s="213"/>
      <c r="AM90" s="213"/>
      <c r="AN90" s="214"/>
      <c r="AO90" s="210">
        <f t="shared" ref="AO90" si="44">SUM(AU9:AU16,AU19:AU30,AU33:AU50,AU53:AU69,AU72:AU80)</f>
        <v>30</v>
      </c>
      <c r="AP90" s="210"/>
      <c r="AQ90" s="210"/>
      <c r="AR90" s="210"/>
      <c r="AS90" s="210"/>
      <c r="AT90" s="210"/>
      <c r="AU90" s="210"/>
      <c r="AV90" s="212">
        <f t="shared" ref="AV90" si="45">SUM(BB9:BB16,BB19:BB30,BB33:BB50,BB53:BB69,BB72:BB80)</f>
        <v>30</v>
      </c>
      <c r="AW90" s="213"/>
      <c r="AX90" s="213"/>
      <c r="AY90" s="213"/>
      <c r="AZ90" s="213"/>
      <c r="BA90" s="213"/>
      <c r="BB90" s="214"/>
    </row>
    <row r="91" spans="2:54" ht="21.95" customHeight="1" x14ac:dyDescent="0.25">
      <c r="B91" s="232" t="s">
        <v>28</v>
      </c>
      <c r="C91" s="233"/>
      <c r="D91" s="233"/>
      <c r="E91" s="233"/>
      <c r="F91" s="233"/>
      <c r="G91" s="233"/>
      <c r="H91" s="233"/>
      <c r="I91" s="233"/>
      <c r="J91" s="233"/>
      <c r="K91" s="233"/>
      <c r="L91" s="234"/>
      <c r="M91" s="209">
        <f>SUM(M90:Z90)</f>
        <v>60</v>
      </c>
      <c r="N91" s="210"/>
      <c r="O91" s="210"/>
      <c r="P91" s="210"/>
      <c r="Q91" s="210"/>
      <c r="R91" s="210"/>
      <c r="S91" s="210"/>
      <c r="T91" s="210"/>
      <c r="U91" s="210"/>
      <c r="V91" s="210"/>
      <c r="W91" s="210"/>
      <c r="X91" s="210"/>
      <c r="Y91" s="210"/>
      <c r="Z91" s="211"/>
      <c r="AA91" s="209">
        <f t="shared" ref="AA91" si="46">SUM(AA90:AN90)</f>
        <v>60</v>
      </c>
      <c r="AB91" s="210"/>
      <c r="AC91" s="210"/>
      <c r="AD91" s="210"/>
      <c r="AE91" s="210"/>
      <c r="AF91" s="210"/>
      <c r="AG91" s="210"/>
      <c r="AH91" s="210"/>
      <c r="AI91" s="210"/>
      <c r="AJ91" s="210"/>
      <c r="AK91" s="210"/>
      <c r="AL91" s="210"/>
      <c r="AM91" s="210"/>
      <c r="AN91" s="211"/>
      <c r="AO91" s="209">
        <f t="shared" ref="AO91" si="47">SUM(AO90:BB90)</f>
        <v>60</v>
      </c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1"/>
    </row>
    <row r="92" spans="2:54" ht="21.95" customHeight="1" x14ac:dyDescent="0.25">
      <c r="B92" s="238" t="s">
        <v>164</v>
      </c>
      <c r="C92" s="239"/>
      <c r="D92" s="239"/>
      <c r="E92" s="239"/>
      <c r="F92" s="239"/>
      <c r="G92" s="239"/>
      <c r="H92" s="239"/>
      <c r="I92" s="239"/>
      <c r="J92" s="239"/>
      <c r="K92" s="239"/>
      <c r="L92" s="239"/>
      <c r="M92" s="207">
        <f>SUM(M85:Z85)</f>
        <v>890</v>
      </c>
      <c r="N92" s="197"/>
      <c r="O92" s="197"/>
      <c r="P92" s="197"/>
      <c r="Q92" s="197"/>
      <c r="R92" s="197"/>
      <c r="S92" s="197"/>
      <c r="T92" s="197"/>
      <c r="U92" s="197"/>
      <c r="V92" s="197"/>
      <c r="W92" s="197"/>
      <c r="X92" s="197"/>
      <c r="Y92" s="197"/>
      <c r="Z92" s="208"/>
      <c r="AA92" s="207">
        <f t="shared" ref="AA92:AA93" si="48">SUM(AA85:AN85)</f>
        <v>715</v>
      </c>
      <c r="AB92" s="197"/>
      <c r="AC92" s="197"/>
      <c r="AD92" s="197"/>
      <c r="AE92" s="197"/>
      <c r="AF92" s="197"/>
      <c r="AG92" s="197"/>
      <c r="AH92" s="197"/>
      <c r="AI92" s="197"/>
      <c r="AJ92" s="197"/>
      <c r="AK92" s="197"/>
      <c r="AL92" s="197"/>
      <c r="AM92" s="197"/>
      <c r="AN92" s="208"/>
      <c r="AO92" s="207">
        <f t="shared" ref="AO92:AO93" si="49">SUM(AO85:BB85)</f>
        <v>495</v>
      </c>
      <c r="AP92" s="197"/>
      <c r="AQ92" s="197"/>
      <c r="AR92" s="197"/>
      <c r="AS92" s="197"/>
      <c r="AT92" s="197"/>
      <c r="AU92" s="197"/>
      <c r="AV92" s="197"/>
      <c r="AW92" s="197"/>
      <c r="AX92" s="197"/>
      <c r="AY92" s="197"/>
      <c r="AZ92" s="197"/>
      <c r="BA92" s="197"/>
      <c r="BB92" s="208"/>
    </row>
    <row r="93" spans="2:54" ht="21.95" customHeight="1" x14ac:dyDescent="0.25">
      <c r="B93" s="229" t="s">
        <v>161</v>
      </c>
      <c r="C93" s="230"/>
      <c r="D93" s="230"/>
      <c r="E93" s="230"/>
      <c r="F93" s="230"/>
      <c r="G93" s="230"/>
      <c r="H93" s="230"/>
      <c r="I93" s="230"/>
      <c r="J93" s="230"/>
      <c r="K93" s="230"/>
      <c r="L93" s="231"/>
      <c r="M93" s="207">
        <f>SUM(M86:Z86)</f>
        <v>1460</v>
      </c>
      <c r="N93" s="197"/>
      <c r="O93" s="197"/>
      <c r="P93" s="197"/>
      <c r="Q93" s="197"/>
      <c r="R93" s="197"/>
      <c r="S93" s="197"/>
      <c r="T93" s="197"/>
      <c r="U93" s="197"/>
      <c r="V93" s="197"/>
      <c r="W93" s="197"/>
      <c r="X93" s="197"/>
      <c r="Y93" s="197"/>
      <c r="Z93" s="208"/>
      <c r="AA93" s="207">
        <f t="shared" si="48"/>
        <v>1175</v>
      </c>
      <c r="AB93" s="197"/>
      <c r="AC93" s="197"/>
      <c r="AD93" s="197"/>
      <c r="AE93" s="197"/>
      <c r="AF93" s="197"/>
      <c r="AG93" s="197"/>
      <c r="AH93" s="197"/>
      <c r="AI93" s="197"/>
      <c r="AJ93" s="197"/>
      <c r="AK93" s="197"/>
      <c r="AL93" s="197"/>
      <c r="AM93" s="197"/>
      <c r="AN93" s="208"/>
      <c r="AO93" s="207">
        <f t="shared" si="49"/>
        <v>1125</v>
      </c>
      <c r="AP93" s="197"/>
      <c r="AQ93" s="197"/>
      <c r="AR93" s="197"/>
      <c r="AS93" s="197"/>
      <c r="AT93" s="197"/>
      <c r="AU93" s="197"/>
      <c r="AV93" s="197"/>
      <c r="AW93" s="197"/>
      <c r="AX93" s="197"/>
      <c r="AY93" s="197"/>
      <c r="AZ93" s="197"/>
      <c r="BA93" s="197"/>
      <c r="BB93" s="208"/>
    </row>
    <row r="94" spans="2:54" ht="21.95" customHeight="1" x14ac:dyDescent="0.25">
      <c r="B94" s="229" t="s">
        <v>162</v>
      </c>
      <c r="C94" s="230"/>
      <c r="D94" s="230"/>
      <c r="E94" s="230"/>
      <c r="F94" s="230"/>
      <c r="G94" s="230"/>
      <c r="H94" s="230"/>
      <c r="I94" s="230"/>
      <c r="J94" s="230"/>
      <c r="K94" s="230"/>
      <c r="L94" s="231"/>
      <c r="M94" s="207">
        <f>SUM(M87,R84,T87,Y84)</f>
        <v>1580</v>
      </c>
      <c r="N94" s="197"/>
      <c r="O94" s="197"/>
      <c r="P94" s="197"/>
      <c r="Q94" s="197"/>
      <c r="R94" s="197"/>
      <c r="S94" s="197"/>
      <c r="T94" s="197"/>
      <c r="U94" s="197"/>
      <c r="V94" s="197"/>
      <c r="W94" s="197"/>
      <c r="X94" s="197"/>
      <c r="Y94" s="197"/>
      <c r="Z94" s="208"/>
      <c r="AA94" s="207">
        <f t="shared" ref="AA94" si="50">SUM(AA87,AF84,AH87,AM84)</f>
        <v>1565</v>
      </c>
      <c r="AB94" s="197"/>
      <c r="AC94" s="197"/>
      <c r="AD94" s="197"/>
      <c r="AE94" s="197"/>
      <c r="AF94" s="197"/>
      <c r="AG94" s="197"/>
      <c r="AH94" s="197"/>
      <c r="AI94" s="197"/>
      <c r="AJ94" s="197"/>
      <c r="AK94" s="197"/>
      <c r="AL94" s="197"/>
      <c r="AM94" s="197"/>
      <c r="AN94" s="208"/>
      <c r="AO94" s="207">
        <f t="shared" ref="AO94" si="51">SUM(AO87,AT84,AV87,BA84)</f>
        <v>1575</v>
      </c>
      <c r="AP94" s="197"/>
      <c r="AQ94" s="197"/>
      <c r="AR94" s="197"/>
      <c r="AS94" s="197"/>
      <c r="AT94" s="197"/>
      <c r="AU94" s="197"/>
      <c r="AV94" s="197"/>
      <c r="AW94" s="197"/>
      <c r="AX94" s="197"/>
      <c r="AY94" s="197"/>
      <c r="AZ94" s="197"/>
      <c r="BA94" s="197"/>
      <c r="BB94" s="208"/>
    </row>
    <row r="95" spans="2:54" ht="21.95" customHeight="1" x14ac:dyDescent="0.25">
      <c r="B95" s="235" t="s">
        <v>163</v>
      </c>
      <c r="C95" s="236"/>
      <c r="D95" s="236"/>
      <c r="E95" s="236"/>
      <c r="F95" s="236"/>
      <c r="G95" s="236"/>
      <c r="H95" s="236"/>
      <c r="I95" s="236"/>
      <c r="J95" s="236"/>
      <c r="K95" s="236"/>
      <c r="L95" s="236"/>
      <c r="M95" s="201">
        <f>SUM(M87:BB87)</f>
        <v>3060</v>
      </c>
      <c r="N95" s="202"/>
      <c r="O95" s="202"/>
      <c r="P95" s="202"/>
      <c r="Q95" s="202"/>
      <c r="R95" s="202"/>
      <c r="S95" s="202"/>
      <c r="T95" s="202"/>
      <c r="U95" s="202"/>
      <c r="V95" s="202"/>
      <c r="W95" s="202"/>
      <c r="X95" s="202"/>
      <c r="Y95" s="202"/>
      <c r="Z95" s="202"/>
      <c r="AA95" s="202"/>
      <c r="AB95" s="202"/>
      <c r="AC95" s="202"/>
      <c r="AD95" s="202"/>
      <c r="AE95" s="202"/>
      <c r="AF95" s="202"/>
      <c r="AG95" s="202"/>
      <c r="AH95" s="202"/>
      <c r="AI95" s="202"/>
      <c r="AJ95" s="202"/>
      <c r="AK95" s="202"/>
      <c r="AL95" s="202"/>
      <c r="AM95" s="202"/>
      <c r="AN95" s="202"/>
      <c r="AO95" s="202"/>
      <c r="AP95" s="202"/>
      <c r="AQ95" s="202"/>
      <c r="AR95" s="202"/>
      <c r="AS95" s="202"/>
      <c r="AT95" s="202"/>
      <c r="AU95" s="202"/>
      <c r="AV95" s="202"/>
      <c r="AW95" s="202"/>
      <c r="AX95" s="202"/>
      <c r="AY95" s="202"/>
      <c r="AZ95" s="202"/>
      <c r="BA95" s="202"/>
      <c r="BB95" s="203"/>
    </row>
    <row r="96" spans="2:54" ht="21.95" customHeight="1" x14ac:dyDescent="0.25">
      <c r="B96" s="232" t="s">
        <v>165</v>
      </c>
      <c r="C96" s="233"/>
      <c r="D96" s="233"/>
      <c r="E96" s="233"/>
      <c r="F96" s="233"/>
      <c r="G96" s="233"/>
      <c r="H96" s="233"/>
      <c r="I96" s="233"/>
      <c r="J96" s="233"/>
      <c r="K96" s="233"/>
      <c r="L96" s="234"/>
      <c r="M96" s="201">
        <f>SUM(M94:BB94)-L16</f>
        <v>4660</v>
      </c>
      <c r="N96" s="202"/>
      <c r="O96" s="202"/>
      <c r="P96" s="202"/>
      <c r="Q96" s="202"/>
      <c r="R96" s="202"/>
      <c r="S96" s="202"/>
      <c r="T96" s="202"/>
      <c r="U96" s="202"/>
      <c r="V96" s="202"/>
      <c r="W96" s="202"/>
      <c r="X96" s="202"/>
      <c r="Y96" s="202"/>
      <c r="Z96" s="202"/>
      <c r="AA96" s="202"/>
      <c r="AB96" s="202"/>
      <c r="AC96" s="202"/>
      <c r="AD96" s="202"/>
      <c r="AE96" s="202"/>
      <c r="AF96" s="202"/>
      <c r="AG96" s="202"/>
      <c r="AH96" s="202"/>
      <c r="AI96" s="202"/>
      <c r="AJ96" s="202"/>
      <c r="AK96" s="202"/>
      <c r="AL96" s="202"/>
      <c r="AM96" s="202"/>
      <c r="AN96" s="202"/>
      <c r="AO96" s="202"/>
      <c r="AP96" s="202"/>
      <c r="AQ96" s="202"/>
      <c r="AR96" s="202"/>
      <c r="AS96" s="202"/>
      <c r="AT96" s="202"/>
      <c r="AU96" s="202"/>
      <c r="AV96" s="202"/>
      <c r="AW96" s="202"/>
      <c r="AX96" s="202"/>
      <c r="AY96" s="202"/>
      <c r="AZ96" s="202"/>
      <c r="BA96" s="202"/>
      <c r="BB96" s="203"/>
    </row>
    <row r="97" spans="2:54" ht="21.95" customHeight="1" x14ac:dyDescent="0.25">
      <c r="B97" s="232" t="s">
        <v>166</v>
      </c>
      <c r="C97" s="233"/>
      <c r="D97" s="233"/>
      <c r="E97" s="233"/>
      <c r="F97" s="233"/>
      <c r="G97" s="233"/>
      <c r="H97" s="233"/>
      <c r="I97" s="233"/>
      <c r="J97" s="233"/>
      <c r="K97" s="233"/>
      <c r="L97" s="234"/>
      <c r="M97" s="201">
        <f>SUM(M96,L16)</f>
        <v>4720</v>
      </c>
      <c r="N97" s="202"/>
      <c r="O97" s="202"/>
      <c r="P97" s="202"/>
      <c r="Q97" s="202"/>
      <c r="R97" s="202"/>
      <c r="S97" s="202"/>
      <c r="T97" s="202"/>
      <c r="U97" s="202"/>
      <c r="V97" s="202"/>
      <c r="W97" s="202"/>
      <c r="X97" s="202"/>
      <c r="Y97" s="202"/>
      <c r="Z97" s="202"/>
      <c r="AA97" s="202"/>
      <c r="AB97" s="202"/>
      <c r="AC97" s="202"/>
      <c r="AD97" s="202"/>
      <c r="AE97" s="202"/>
      <c r="AF97" s="202"/>
      <c r="AG97" s="202"/>
      <c r="AH97" s="202"/>
      <c r="AI97" s="202"/>
      <c r="AJ97" s="202"/>
      <c r="AK97" s="202"/>
      <c r="AL97" s="202"/>
      <c r="AM97" s="202"/>
      <c r="AN97" s="202"/>
      <c r="AO97" s="202"/>
      <c r="AP97" s="202"/>
      <c r="AQ97" s="202"/>
      <c r="AR97" s="202"/>
      <c r="AS97" s="202"/>
      <c r="AT97" s="202"/>
      <c r="AU97" s="202"/>
      <c r="AV97" s="202"/>
      <c r="AW97" s="202"/>
      <c r="AX97" s="202"/>
      <c r="AY97" s="202"/>
      <c r="AZ97" s="202"/>
      <c r="BA97" s="202"/>
      <c r="BB97" s="203"/>
    </row>
    <row r="98" spans="2:54" ht="21.95" customHeight="1" thickBot="1" x14ac:dyDescent="0.3">
      <c r="B98" s="227" t="s">
        <v>29</v>
      </c>
      <c r="C98" s="228"/>
      <c r="D98" s="228"/>
      <c r="E98" s="228"/>
      <c r="F98" s="228"/>
      <c r="G98" s="228"/>
      <c r="H98" s="228"/>
      <c r="I98" s="228"/>
      <c r="J98" s="228"/>
      <c r="K98" s="228"/>
      <c r="L98" s="228"/>
      <c r="M98" s="204">
        <f>SUM(M90:BB90)</f>
        <v>180</v>
      </c>
      <c r="N98" s="205"/>
      <c r="O98" s="205"/>
      <c r="P98" s="205"/>
      <c r="Q98" s="205"/>
      <c r="R98" s="205"/>
      <c r="S98" s="205"/>
      <c r="T98" s="205"/>
      <c r="U98" s="205"/>
      <c r="V98" s="205"/>
      <c r="W98" s="205"/>
      <c r="X98" s="205"/>
      <c r="Y98" s="205"/>
      <c r="Z98" s="205"/>
      <c r="AA98" s="205"/>
      <c r="AB98" s="205"/>
      <c r="AC98" s="205"/>
      <c r="AD98" s="205"/>
      <c r="AE98" s="205"/>
      <c r="AF98" s="205"/>
      <c r="AG98" s="205"/>
      <c r="AH98" s="205"/>
      <c r="AI98" s="205"/>
      <c r="AJ98" s="205"/>
      <c r="AK98" s="205"/>
      <c r="AL98" s="205"/>
      <c r="AM98" s="205"/>
      <c r="AN98" s="205"/>
      <c r="AO98" s="205"/>
      <c r="AP98" s="205"/>
      <c r="AQ98" s="205"/>
      <c r="AR98" s="205"/>
      <c r="AS98" s="205"/>
      <c r="AT98" s="205"/>
      <c r="AU98" s="205"/>
      <c r="AV98" s="205"/>
      <c r="AW98" s="205"/>
      <c r="AX98" s="205"/>
      <c r="AY98" s="205"/>
      <c r="AZ98" s="205"/>
      <c r="BA98" s="205"/>
      <c r="BB98" s="206"/>
    </row>
    <row r="99" spans="2:54" x14ac:dyDescent="0.25">
      <c r="B99" s="9"/>
      <c r="C99" s="10"/>
      <c r="D99" s="9"/>
      <c r="E99" s="9"/>
      <c r="F99" s="9"/>
      <c r="G99" s="9"/>
      <c r="H99" s="9"/>
      <c r="I99" s="9"/>
      <c r="J99" s="9"/>
      <c r="K99" s="11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</row>
    <row r="100" spans="2:54" x14ac:dyDescent="0.25">
      <c r="C100" s="2" t="s">
        <v>147</v>
      </c>
    </row>
    <row r="101" spans="2:54" x14ac:dyDescent="0.25">
      <c r="C101" s="192" t="s">
        <v>167</v>
      </c>
    </row>
  </sheetData>
  <mergeCells count="110">
    <mergeCell ref="B6:B7"/>
    <mergeCell ref="C6:C7"/>
    <mergeCell ref="B82:E82"/>
    <mergeCell ref="B83:D83"/>
    <mergeCell ref="B84:E84"/>
    <mergeCell ref="F83:L83"/>
    <mergeCell ref="K84:L84"/>
    <mergeCell ref="K82:L82"/>
    <mergeCell ref="AV90:BB90"/>
    <mergeCell ref="T89:Z89"/>
    <mergeCell ref="AA89:AG89"/>
    <mergeCell ref="AH89:AN89"/>
    <mergeCell ref="AO89:AU89"/>
    <mergeCell ref="AV89:BB89"/>
    <mergeCell ref="M88:S88"/>
    <mergeCell ref="T88:Z88"/>
    <mergeCell ref="AA88:AG88"/>
    <mergeCell ref="AH88:AN88"/>
    <mergeCell ref="AO88:AU88"/>
    <mergeCell ref="AV86:BB86"/>
    <mergeCell ref="M87:S87"/>
    <mergeCell ref="T87:Z87"/>
    <mergeCell ref="AA87:AG87"/>
    <mergeCell ref="AH87:AN87"/>
    <mergeCell ref="M86:S86"/>
    <mergeCell ref="T86:Z86"/>
    <mergeCell ref="AA86:AG86"/>
    <mergeCell ref="AH86:AN86"/>
    <mergeCell ref="AO86:AU86"/>
    <mergeCell ref="M81:BB81"/>
    <mergeCell ref="M82:BB82"/>
    <mergeCell ref="M83:BB83"/>
    <mergeCell ref="M85:S85"/>
    <mergeCell ref="T85:Z85"/>
    <mergeCell ref="AA85:AG85"/>
    <mergeCell ref="AH85:AN85"/>
    <mergeCell ref="AO85:AU85"/>
    <mergeCell ref="AV85:BB85"/>
    <mergeCell ref="AV6:BB6"/>
    <mergeCell ref="C8:BB8"/>
    <mergeCell ref="M70:BB70"/>
    <mergeCell ref="C71:L71"/>
    <mergeCell ref="M71:S71"/>
    <mergeCell ref="T71:Z71"/>
    <mergeCell ref="AA71:AG71"/>
    <mergeCell ref="AH71:AN71"/>
    <mergeCell ref="AO71:AU71"/>
    <mergeCell ref="AV71:BB71"/>
    <mergeCell ref="C18:BB18"/>
    <mergeCell ref="F6:J6"/>
    <mergeCell ref="D6:D7"/>
    <mergeCell ref="E6:E7"/>
    <mergeCell ref="C2:BB2"/>
    <mergeCell ref="D3:BB3"/>
    <mergeCell ref="D4:BB4"/>
    <mergeCell ref="B88:L88"/>
    <mergeCell ref="B87:L87"/>
    <mergeCell ref="B86:L86"/>
    <mergeCell ref="B92:L92"/>
    <mergeCell ref="B89:L89"/>
    <mergeCell ref="B90:L90"/>
    <mergeCell ref="B91:L91"/>
    <mergeCell ref="AV88:BB88"/>
    <mergeCell ref="M89:S89"/>
    <mergeCell ref="M17:BB17"/>
    <mergeCell ref="C32:BB32"/>
    <mergeCell ref="M31:BB31"/>
    <mergeCell ref="C52:BB52"/>
    <mergeCell ref="M51:BB51"/>
    <mergeCell ref="B85:L85"/>
    <mergeCell ref="L6:L7"/>
    <mergeCell ref="M6:S6"/>
    <mergeCell ref="T6:Z6"/>
    <mergeCell ref="AA6:AG6"/>
    <mergeCell ref="AH6:AN6"/>
    <mergeCell ref="AO6:AU6"/>
    <mergeCell ref="B81:D81"/>
    <mergeCell ref="B70:D70"/>
    <mergeCell ref="B51:D51"/>
    <mergeCell ref="B31:D31"/>
    <mergeCell ref="B17:D17"/>
    <mergeCell ref="B98:L98"/>
    <mergeCell ref="B93:L93"/>
    <mergeCell ref="B96:L96"/>
    <mergeCell ref="B94:L94"/>
    <mergeCell ref="B95:L95"/>
    <mergeCell ref="B97:L97"/>
    <mergeCell ref="AO87:AU87"/>
    <mergeCell ref="AV87:BB87"/>
    <mergeCell ref="M95:BB95"/>
    <mergeCell ref="M96:BB96"/>
    <mergeCell ref="M98:BB98"/>
    <mergeCell ref="M93:Z93"/>
    <mergeCell ref="AA93:AN93"/>
    <mergeCell ref="AO93:BB93"/>
    <mergeCell ref="M94:Z94"/>
    <mergeCell ref="AA94:AN94"/>
    <mergeCell ref="AO94:BB94"/>
    <mergeCell ref="M97:BB97"/>
    <mergeCell ref="M91:Z91"/>
    <mergeCell ref="AA91:AN91"/>
    <mergeCell ref="AO91:BB91"/>
    <mergeCell ref="M92:Z92"/>
    <mergeCell ref="AA92:AN92"/>
    <mergeCell ref="AO92:BB92"/>
    <mergeCell ref="M90:S90"/>
    <mergeCell ref="T90:Z90"/>
    <mergeCell ref="AA90:AG90"/>
    <mergeCell ref="AH90:AN90"/>
    <mergeCell ref="AO90:AU90"/>
  </mergeCells>
  <phoneticPr fontId="16" type="noConversion"/>
  <printOptions horizontalCentered="1" verticalCentered="1"/>
  <pageMargins left="0.23622047244094491" right="0.23622047244094491" top="0.55118110236220474" bottom="0.55118110236220474" header="0.11811023622047245" footer="0.11811023622047245"/>
  <pageSetup paperSize="9" scale="42" fitToHeight="0" orientation="landscape" horizontalDpi="300" verticalDpi="300" r:id="rId1"/>
  <rowBreaks count="2" manualBreakCount="2">
    <brk id="31" max="16383" man="1"/>
    <brk id="70" max="16383" man="1"/>
  </rowBreaks>
  <colBreaks count="1" manualBreakCount="1"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34765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8</vt:i4>
      </vt:variant>
    </vt:vector>
  </HeadingPairs>
  <TitlesOfParts>
    <vt:vector size="9" baseType="lpstr">
      <vt:lpstr>harmonogram poziom</vt:lpstr>
      <vt:lpstr>'harmonogram poziom'!__xlnm_Print_Area</vt:lpstr>
      <vt:lpstr>'harmonogram poziom'!__xlnm_Print_Titles</vt:lpstr>
      <vt:lpstr>'harmonogram poziom'!Print_Titles_0</vt:lpstr>
      <vt:lpstr>'harmonogram poziom'!Print_Titles_0_0</vt:lpstr>
      <vt:lpstr>'harmonogram poziom'!Print_Titles_0_0_0</vt:lpstr>
      <vt:lpstr>'harmonogram poziom'!Print_Titles_0_0_0_0</vt:lpstr>
      <vt:lpstr>'harmonogram poziom'!Print_Titles_0_0_0_0_0</vt:lpstr>
      <vt:lpstr>'harmonogram poziom'!Tytuły_wydruku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Asia</dc:creator>
  <cp:lastModifiedBy>Agnieszka Popek</cp:lastModifiedBy>
  <cp:revision>59</cp:revision>
  <cp:lastPrinted>2022-07-05T14:55:13Z</cp:lastPrinted>
  <dcterms:created xsi:type="dcterms:W3CDTF">2019-01-02T14:32:19Z</dcterms:created>
  <dcterms:modified xsi:type="dcterms:W3CDTF">2024-07-18T10:51:42Z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